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05059497e90303/Documenten/Danny/fiets/spartaan/"/>
    </mc:Choice>
  </mc:AlternateContent>
  <xr:revisionPtr revIDLastSave="701" documentId="13_ncr:1_{2A9E8153-E1A0-4125-9DC7-DB1449772A76}" xr6:coauthVersionLast="47" xr6:coauthVersionMax="47" xr10:uidLastSave="{0718E705-5C2B-4B30-83E7-D8E2A9F44F9A}"/>
  <bookViews>
    <workbookView xWindow="-108" yWindow="-108" windowWidth="23256" windowHeight="12456" xr2:uid="{00000000-000D-0000-FFFF-FFFF00000000}"/>
  </bookViews>
  <sheets>
    <sheet name="2025" sheetId="8" r:id="rId1"/>
    <sheet name="2024" sheetId="7" state="hidden" r:id="rId2"/>
    <sheet name="2023" sheetId="1" state="hidden" r:id="rId3"/>
    <sheet name="Vrij stuk " sheetId="2" state="hidden" r:id="rId4"/>
    <sheet name="werklijst" sheetId="3" state="hidden" r:id="rId5"/>
    <sheet name="Namen deelnemers" sheetId="4" r:id="rId6"/>
    <sheet name="AFDRUKLIJST" sheetId="6" state="hidden" r:id="rId7"/>
  </sheets>
  <definedNames>
    <definedName name="Excel_BuiltIn__FilterDatabase_2">'Vrij stuk '!$A$1:$BA$46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8" l="1"/>
  <c r="B9" i="8"/>
  <c r="D9" i="8"/>
  <c r="A13" i="8"/>
  <c r="B38" i="8"/>
  <c r="D18" i="8"/>
  <c r="D57" i="8"/>
  <c r="D59" i="8"/>
  <c r="D60" i="8"/>
  <c r="D56" i="8"/>
  <c r="D6" i="8"/>
  <c r="D11" i="8"/>
  <c r="D12" i="8"/>
  <c r="D7" i="8"/>
  <c r="D14" i="8"/>
  <c r="D13" i="8"/>
  <c r="D19" i="8"/>
  <c r="D15" i="8"/>
  <c r="D10" i="8"/>
  <c r="D20" i="8"/>
  <c r="D8" i="8"/>
  <c r="D17" i="8"/>
  <c r="D25" i="8"/>
  <c r="D27" i="8"/>
  <c r="D26" i="8"/>
  <c r="D24" i="8"/>
  <c r="D23" i="8"/>
  <c r="D21" i="8"/>
  <c r="D16" i="8"/>
  <c r="D48" i="8"/>
  <c r="D22" i="8"/>
  <c r="D40" i="8"/>
  <c r="D41" i="8"/>
  <c r="D28" i="8"/>
  <c r="D34" i="8"/>
  <c r="D36" i="8"/>
  <c r="D39" i="8"/>
  <c r="D47" i="8"/>
  <c r="D43" i="8"/>
  <c r="D30" i="8"/>
  <c r="D35" i="8"/>
  <c r="D38" i="8"/>
  <c r="D29" i="8"/>
  <c r="D44" i="8"/>
  <c r="D31" i="8"/>
  <c r="D32" i="8"/>
  <c r="D33" i="8"/>
  <c r="D37" i="8"/>
  <c r="D42" i="8"/>
  <c r="D45" i="8"/>
  <c r="D46" i="8"/>
  <c r="B46" i="8"/>
  <c r="A46" i="8"/>
  <c r="B45" i="8"/>
  <c r="A45" i="8"/>
  <c r="B42" i="8"/>
  <c r="A42" i="8"/>
  <c r="B37" i="8"/>
  <c r="A37" i="8"/>
  <c r="B33" i="8"/>
  <c r="A33" i="8"/>
  <c r="B32" i="8"/>
  <c r="A32" i="8"/>
  <c r="B31" i="8"/>
  <c r="A31" i="8"/>
  <c r="B44" i="8"/>
  <c r="A44" i="8"/>
  <c r="B24" i="8"/>
  <c r="A24" i="8"/>
  <c r="B29" i="8"/>
  <c r="A29" i="8"/>
  <c r="B21" i="8"/>
  <c r="A21" i="8"/>
  <c r="A38" i="8"/>
  <c r="B26" i="8"/>
  <c r="A26" i="8"/>
  <c r="B35" i="8"/>
  <c r="A35" i="8"/>
  <c r="B30" i="8"/>
  <c r="A30" i="8"/>
  <c r="B43" i="8"/>
  <c r="A43" i="8"/>
  <c r="B47" i="8"/>
  <c r="A47" i="8"/>
  <c r="B39" i="8"/>
  <c r="A39" i="8"/>
  <c r="B36" i="8"/>
  <c r="A36" i="8"/>
  <c r="B20" i="8"/>
  <c r="A20" i="8"/>
  <c r="B23" i="8"/>
  <c r="B34" i="8"/>
  <c r="A34" i="8"/>
  <c r="B19" i="8"/>
  <c r="A19" i="8"/>
  <c r="B28" i="8"/>
  <c r="A28" i="8"/>
  <c r="B41" i="8"/>
  <c r="A41" i="8"/>
  <c r="B40" i="8"/>
  <c r="A40" i="8"/>
  <c r="B22" i="8"/>
  <c r="A22" i="8"/>
  <c r="B10" i="8"/>
  <c r="A10" i="8"/>
  <c r="B15" i="8"/>
  <c r="A15" i="8"/>
  <c r="B25" i="8"/>
  <c r="A25" i="8"/>
  <c r="B11" i="8"/>
  <c r="A11" i="8"/>
  <c r="B48" i="8"/>
  <c r="A48" i="8"/>
  <c r="B13" i="8"/>
  <c r="B18" i="8"/>
  <c r="A18" i="8"/>
  <c r="B27" i="8"/>
  <c r="A27" i="8"/>
  <c r="B7" i="8"/>
  <c r="A7" i="8"/>
  <c r="B16" i="8"/>
  <c r="A16" i="8"/>
  <c r="B14" i="8"/>
  <c r="A14" i="8"/>
  <c r="B17" i="8"/>
  <c r="A17" i="8"/>
  <c r="B8" i="8"/>
  <c r="A8" i="8"/>
  <c r="B12" i="8"/>
  <c r="A12" i="8"/>
  <c r="B6" i="8"/>
  <c r="A6" i="8"/>
  <c r="D25" i="7"/>
  <c r="B25" i="7"/>
  <c r="A25" i="7"/>
  <c r="D27" i="7"/>
  <c r="B27" i="7"/>
  <c r="D16" i="7"/>
  <c r="B16" i="7"/>
  <c r="A15" i="7"/>
  <c r="A16" i="7"/>
  <c r="D31" i="7"/>
  <c r="D20" i="7"/>
  <c r="D11" i="7"/>
  <c r="D15" i="7"/>
  <c r="A31" i="7"/>
  <c r="B31" i="7"/>
  <c r="A20" i="7"/>
  <c r="B20" i="7"/>
  <c r="A11" i="7"/>
  <c r="B11" i="7"/>
  <c r="B15" i="7"/>
  <c r="A38" i="7"/>
  <c r="B38" i="7"/>
  <c r="D9" i="7"/>
  <c r="B9" i="7"/>
  <c r="A9" i="7"/>
  <c r="D37" i="7"/>
  <c r="B37" i="7"/>
  <c r="A37" i="7"/>
  <c r="D47" i="7"/>
  <c r="B47" i="7"/>
  <c r="A47" i="7"/>
  <c r="D13" i="7"/>
  <c r="B13" i="7"/>
  <c r="A13" i="7"/>
  <c r="D46" i="7"/>
  <c r="B46" i="7"/>
  <c r="A46" i="7"/>
  <c r="D40" i="7"/>
  <c r="B40" i="7"/>
  <c r="A40" i="7"/>
  <c r="D12" i="7"/>
  <c r="B12" i="7"/>
  <c r="A12" i="7"/>
  <c r="D19" i="7"/>
  <c r="B19" i="7"/>
  <c r="A19" i="7"/>
  <c r="D7" i="7"/>
  <c r="B7" i="7"/>
  <c r="A7" i="7"/>
  <c r="D32" i="7"/>
  <c r="B32" i="7"/>
  <c r="A32" i="7"/>
  <c r="D39" i="7"/>
  <c r="B39" i="7"/>
  <c r="A39" i="7"/>
  <c r="D23" i="7"/>
  <c r="B23" i="7"/>
  <c r="A23" i="7"/>
  <c r="D45" i="7"/>
  <c r="B45" i="7"/>
  <c r="A45" i="7"/>
  <c r="D6" i="7"/>
  <c r="B6" i="7"/>
  <c r="A6" i="7"/>
  <c r="D22" i="7"/>
  <c r="B22" i="7"/>
  <c r="A22" i="7"/>
  <c r="D30" i="7"/>
  <c r="B30" i="7"/>
  <c r="A30" i="7"/>
  <c r="D28" i="7"/>
  <c r="B28" i="7"/>
  <c r="A28" i="7"/>
  <c r="D36" i="7"/>
  <c r="B36" i="7"/>
  <c r="A36" i="7"/>
  <c r="D14" i="7"/>
  <c r="B14" i="7"/>
  <c r="A14" i="7"/>
  <c r="D17" i="7"/>
  <c r="B17" i="7"/>
  <c r="A17" i="7"/>
  <c r="D44" i="7"/>
  <c r="B44" i="7"/>
  <c r="A44" i="7"/>
  <c r="D29" i="7"/>
  <c r="B29" i="7"/>
  <c r="A29" i="7"/>
  <c r="D18" i="7"/>
  <c r="B18" i="7"/>
  <c r="A18" i="7"/>
  <c r="D8" i="7"/>
  <c r="B8" i="7"/>
  <c r="A8" i="7"/>
  <c r="D34" i="7"/>
  <c r="B34" i="7"/>
  <c r="A34" i="7"/>
  <c r="D10" i="7"/>
  <c r="B10" i="7"/>
  <c r="A10" i="7"/>
  <c r="D35" i="7"/>
  <c r="B35" i="7"/>
  <c r="A35" i="7"/>
  <c r="D26" i="7"/>
  <c r="B26" i="7"/>
  <c r="A26" i="7"/>
  <c r="D43" i="7"/>
  <c r="B43" i="7"/>
  <c r="A43" i="7"/>
  <c r="D42" i="7"/>
  <c r="B42" i="7"/>
  <c r="A42" i="7"/>
  <c r="D41" i="7"/>
  <c r="B41" i="7"/>
  <c r="A41" i="7"/>
  <c r="D33" i="7"/>
  <c r="B33" i="7"/>
  <c r="A33" i="7"/>
  <c r="D21" i="7"/>
  <c r="B21" i="7"/>
  <c r="A21" i="7"/>
  <c r="D38" i="7"/>
  <c r="D24" i="7"/>
  <c r="B24" i="7"/>
  <c r="A24" i="7"/>
  <c r="A38" i="1"/>
  <c r="D37" i="1"/>
  <c r="B37" i="1"/>
  <c r="A37" i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9" i="1"/>
  <c r="D36" i="1"/>
  <c r="D35" i="1"/>
  <c r="D33" i="3" s="1"/>
  <c r="B6" i="1"/>
  <c r="A6" i="1"/>
  <c r="B7" i="1"/>
  <c r="A7" i="1"/>
  <c r="B8" i="1"/>
  <c r="A8" i="1"/>
  <c r="B9" i="1"/>
  <c r="A9" i="1"/>
  <c r="B10" i="1"/>
  <c r="A10" i="1"/>
  <c r="B11" i="1"/>
  <c r="A11" i="1"/>
  <c r="B12" i="1"/>
  <c r="A12" i="1"/>
  <c r="B13" i="1"/>
  <c r="A13" i="1"/>
  <c r="B14" i="1"/>
  <c r="A14" i="1"/>
  <c r="B15" i="1"/>
  <c r="A15" i="1"/>
  <c r="B16" i="1"/>
  <c r="A16" i="1"/>
  <c r="B17" i="1"/>
  <c r="A17" i="1"/>
  <c r="B18" i="1"/>
  <c r="A18" i="1"/>
  <c r="B19" i="1"/>
  <c r="A19" i="1"/>
  <c r="B20" i="1"/>
  <c r="A20" i="1"/>
  <c r="B21" i="1"/>
  <c r="A21" i="1"/>
  <c r="B22" i="1"/>
  <c r="A22" i="1"/>
  <c r="B23" i="1"/>
  <c r="A23" i="1"/>
  <c r="B24" i="1"/>
  <c r="A24" i="1"/>
  <c r="B25" i="1"/>
  <c r="A25" i="1"/>
  <c r="B26" i="1"/>
  <c r="A26" i="1"/>
  <c r="B27" i="1"/>
  <c r="A27" i="1"/>
  <c r="B28" i="1"/>
  <c r="A28" i="1"/>
  <c r="B29" i="1"/>
  <c r="A29" i="1"/>
  <c r="B30" i="1"/>
  <c r="A30" i="1"/>
  <c r="B31" i="1"/>
  <c r="A31" i="1"/>
  <c r="B32" i="1"/>
  <c r="A32" i="1"/>
  <c r="B33" i="1"/>
  <c r="A33" i="1"/>
  <c r="B34" i="1"/>
  <c r="A34" i="1"/>
  <c r="B35" i="1"/>
  <c r="A35" i="1"/>
  <c r="B36" i="1"/>
  <c r="A36" i="1"/>
  <c r="B38" i="1"/>
  <c r="B39" i="1"/>
  <c r="A39" i="1"/>
  <c r="D30" i="1"/>
  <c r="C25" i="8" l="1"/>
  <c r="C43" i="8"/>
  <c r="C17" i="8"/>
  <c r="C31" i="8"/>
  <c r="C16" i="8"/>
  <c r="C20" i="8"/>
  <c r="C48" i="8"/>
  <c r="C8" i="8"/>
  <c r="C44" i="8"/>
  <c r="C36" i="8"/>
  <c r="C21" i="8"/>
  <c r="C45" i="8"/>
  <c r="C38" i="8"/>
  <c r="C28" i="8"/>
  <c r="C24" i="8"/>
  <c r="C47" i="8"/>
  <c r="C12" i="8"/>
  <c r="C39" i="8"/>
  <c r="C18" i="8"/>
  <c r="C27" i="8"/>
  <c r="C13" i="8"/>
  <c r="C40" i="8"/>
  <c r="C46" i="8"/>
  <c r="C29" i="8"/>
  <c r="C34" i="8"/>
  <c r="C6" i="8"/>
  <c r="C14" i="8"/>
  <c r="C41" i="8"/>
  <c r="C26" i="8"/>
  <c r="C37" i="8"/>
  <c r="C32" i="8"/>
  <c r="C22" i="8"/>
  <c r="C10" i="8"/>
  <c r="C30" i="8"/>
  <c r="C35" i="8"/>
  <c r="C7" i="8"/>
  <c r="C23" i="8"/>
  <c r="C11" i="8"/>
  <c r="C19" i="8"/>
  <c r="C9" i="8"/>
  <c r="C15" i="8"/>
  <c r="C42" i="8"/>
  <c r="C33" i="8"/>
  <c r="C17" i="7"/>
  <c r="C13" i="7"/>
  <c r="C21" i="7"/>
  <c r="C34" i="7"/>
  <c r="C28" i="7"/>
  <c r="C39" i="7"/>
  <c r="C9" i="7"/>
  <c r="C16" i="7"/>
  <c r="C14" i="7"/>
  <c r="C33" i="7"/>
  <c r="C8" i="7"/>
  <c r="C30" i="7"/>
  <c r="C24" i="7"/>
  <c r="C20" i="7"/>
  <c r="C26" i="7"/>
  <c r="C35" i="7"/>
  <c r="C47" i="7"/>
  <c r="C10" i="7"/>
  <c r="C36" i="7"/>
  <c r="C37" i="7"/>
  <c r="C31" i="7"/>
  <c r="C29" i="7"/>
  <c r="C40" i="7"/>
  <c r="C18" i="7"/>
  <c r="C22" i="7"/>
  <c r="C23" i="7"/>
  <c r="C46" i="7"/>
  <c r="C15" i="7"/>
  <c r="C43" i="7"/>
  <c r="C19" i="7"/>
  <c r="C7" i="7"/>
  <c r="C38" i="7"/>
  <c r="C25" i="7"/>
  <c r="C6" i="7"/>
  <c r="C42" i="7"/>
  <c r="C45" i="7"/>
  <c r="C27" i="7"/>
  <c r="C11" i="7"/>
  <c r="C44" i="7"/>
  <c r="C12" i="7"/>
  <c r="C32" i="7"/>
  <c r="C41" i="7"/>
  <c r="D9" i="1"/>
  <c r="D8" i="1"/>
  <c r="D10" i="1"/>
  <c r="A31" i="6" l="1"/>
  <c r="B31" i="6"/>
  <c r="A7" i="6"/>
  <c r="B7" i="6"/>
  <c r="A28" i="3"/>
  <c r="B28" i="3"/>
  <c r="D8" i="3"/>
  <c r="A8" i="3"/>
  <c r="B8" i="3"/>
  <c r="D29" i="1"/>
  <c r="D28" i="3" s="1"/>
  <c r="D3" i="2" l="1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6" i="6"/>
  <c r="A6" i="6"/>
  <c r="B5" i="6"/>
  <c r="A5" i="6"/>
  <c r="B4" i="6"/>
  <c r="A4" i="6"/>
  <c r="B35" i="3"/>
  <c r="A35" i="3"/>
  <c r="B34" i="3"/>
  <c r="A34" i="3"/>
  <c r="B32" i="3"/>
  <c r="A32" i="3"/>
  <c r="B31" i="3"/>
  <c r="A31" i="3"/>
  <c r="B30" i="3"/>
  <c r="A30" i="3"/>
  <c r="B29" i="3"/>
  <c r="A29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7" i="3"/>
  <c r="A7" i="3"/>
  <c r="B6" i="3"/>
  <c r="A6" i="3"/>
  <c r="B5" i="3"/>
  <c r="A5" i="3"/>
  <c r="B40" i="1"/>
  <c r="A40" i="1"/>
  <c r="D6" i="1" l="1"/>
  <c r="D26" i="1"/>
  <c r="D25" i="3" s="1"/>
  <c r="D5" i="3" l="1"/>
  <c r="D51" i="2"/>
  <c r="D50" i="2"/>
  <c r="D49" i="2"/>
  <c r="D48" i="2"/>
  <c r="D47" i="2"/>
  <c r="D45" i="2"/>
  <c r="D44" i="2"/>
  <c r="D43" i="2"/>
  <c r="D42" i="2"/>
  <c r="C39" i="2" l="1"/>
  <c r="B39" i="2"/>
  <c r="A39" i="2"/>
  <c r="C22" i="2"/>
  <c r="B22" i="2"/>
  <c r="A22" i="2"/>
  <c r="D13" i="1"/>
  <c r="D12" i="3" s="1"/>
  <c r="A43" i="2"/>
  <c r="C42" i="2"/>
  <c r="B42" i="2"/>
  <c r="A42" i="2"/>
  <c r="D16" i="1"/>
  <c r="D15" i="3" s="1"/>
  <c r="C46" i="2"/>
  <c r="B46" i="2"/>
  <c r="A46" i="2"/>
  <c r="A20" i="2"/>
  <c r="D28" i="1"/>
  <c r="D27" i="3" s="1"/>
  <c r="D27" i="1"/>
  <c r="D26" i="3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1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3" i="2"/>
  <c r="C24" i="2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40" i="2"/>
  <c r="C41" i="2"/>
  <c r="C43" i="2"/>
  <c r="C44" i="2"/>
  <c r="C4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3" i="2"/>
  <c r="B24" i="2"/>
  <c r="B25" i="2"/>
  <c r="B26" i="2"/>
  <c r="B28" i="2"/>
  <c r="B29" i="2"/>
  <c r="B30" i="2"/>
  <c r="B31" i="2"/>
  <c r="B32" i="2"/>
  <c r="B33" i="2"/>
  <c r="B34" i="2"/>
  <c r="B35" i="2"/>
  <c r="B36" i="2"/>
  <c r="B37" i="2"/>
  <c r="B38" i="2"/>
  <c r="B40" i="2"/>
  <c r="B41" i="2"/>
  <c r="B43" i="2"/>
  <c r="B44" i="2"/>
  <c r="B45" i="2"/>
  <c r="D7" i="1"/>
  <c r="D7" i="3"/>
  <c r="D12" i="1"/>
  <c r="D11" i="3" s="1"/>
  <c r="D9" i="3"/>
  <c r="D11" i="1"/>
  <c r="D15" i="1"/>
  <c r="D14" i="3" s="1"/>
  <c r="D18" i="1"/>
  <c r="D17" i="3" s="1"/>
  <c r="D14" i="1"/>
  <c r="D13" i="3" s="1"/>
  <c r="D17" i="1"/>
  <c r="D16" i="3" s="1"/>
  <c r="D20" i="1"/>
  <c r="D19" i="3" s="1"/>
  <c r="D19" i="1"/>
  <c r="D18" i="3" s="1"/>
  <c r="D21" i="1"/>
  <c r="D20" i="3" s="1"/>
  <c r="D22" i="1"/>
  <c r="D21" i="3" s="1"/>
  <c r="D23" i="1"/>
  <c r="D22" i="3" s="1"/>
  <c r="D25" i="1"/>
  <c r="D24" i="3" s="1"/>
  <c r="D31" i="1"/>
  <c r="D29" i="3" s="1"/>
  <c r="D32" i="1"/>
  <c r="D30" i="3" s="1"/>
  <c r="D33" i="1"/>
  <c r="D31" i="3" s="1"/>
  <c r="D24" i="1"/>
  <c r="D23" i="3" s="1"/>
  <c r="D34" i="1"/>
  <c r="D32" i="3" s="1"/>
  <c r="D38" i="1"/>
  <c r="D34" i="3" s="1"/>
  <c r="D40" i="1"/>
  <c r="D35" i="3" s="1"/>
  <c r="C5" i="2"/>
  <c r="B5" i="2"/>
  <c r="A5" i="2"/>
  <c r="C4" i="2"/>
  <c r="B4" i="2"/>
  <c r="A4" i="2"/>
  <c r="C37" i="1" l="1"/>
  <c r="C36" i="1"/>
  <c r="C35" i="1"/>
  <c r="C33" i="3" s="1"/>
  <c r="C39" i="1"/>
  <c r="C30" i="1"/>
  <c r="D10" i="3"/>
  <c r="C9" i="1"/>
  <c r="C8" i="3" s="1"/>
  <c r="C29" i="1"/>
  <c r="C28" i="3" s="1"/>
  <c r="C12" i="1"/>
  <c r="C11" i="3" s="1"/>
  <c r="C10" i="1"/>
  <c r="C9" i="3" s="1"/>
  <c r="C27" i="1"/>
  <c r="C26" i="3" s="1"/>
  <c r="C20" i="1"/>
  <c r="C19" i="3" s="1"/>
  <c r="C34" i="1"/>
  <c r="C32" i="3" s="1"/>
  <c r="C16" i="1"/>
  <c r="C15" i="3" s="1"/>
  <c r="C18" i="1"/>
  <c r="C17" i="3" s="1"/>
  <c r="C7" i="1"/>
  <c r="C6" i="3" s="1"/>
  <c r="C13" i="1"/>
  <c r="C12" i="3" s="1"/>
  <c r="C19" i="1"/>
  <c r="C18" i="3" s="1"/>
  <c r="C11" i="1"/>
  <c r="C10" i="3" s="1"/>
  <c r="C24" i="1"/>
  <c r="C23" i="3" s="1"/>
  <c r="C40" i="1"/>
  <c r="C35" i="3" s="1"/>
  <c r="C15" i="1"/>
  <c r="C14" i="3" s="1"/>
  <c r="C32" i="1"/>
  <c r="C30" i="3" s="1"/>
  <c r="C22" i="1"/>
  <c r="C21" i="3" s="1"/>
  <c r="C25" i="1"/>
  <c r="C24" i="3" s="1"/>
  <c r="C33" i="1"/>
  <c r="C31" i="3" s="1"/>
  <c r="C14" i="1"/>
  <c r="C13" i="3" s="1"/>
  <c r="C31" i="1"/>
  <c r="C29" i="3" s="1"/>
  <c r="C28" i="1"/>
  <c r="C27" i="3" s="1"/>
  <c r="C38" i="1"/>
  <c r="C34" i="3" s="1"/>
  <c r="C21" i="1"/>
  <c r="C20" i="3" s="1"/>
  <c r="C8" i="1"/>
  <c r="C7" i="3" s="1"/>
  <c r="C17" i="1"/>
  <c r="C16" i="3" s="1"/>
  <c r="C23" i="1"/>
  <c r="C22" i="3" s="1"/>
  <c r="C26" i="1"/>
  <c r="C25" i="3" s="1"/>
  <c r="D6" i="3"/>
  <c r="C6" i="1"/>
  <c r="C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I3" authorId="0" shapeId="0" xr:uid="{099AA750-23B5-4856-8F1E-A86C4165089E}">
      <text>
        <r>
          <rPr>
            <b/>
            <sz val="9"/>
            <color indexed="81"/>
            <rFont val="Tahoma"/>
            <charset val="1"/>
          </rPr>
          <t xml:space="preserve">32 groep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 xr:uid="{40EAE188-8AAA-435E-BB53-ECFEC88FE4C2}">
      <text>
        <r>
          <rPr>
            <b/>
            <sz val="9"/>
            <color indexed="81"/>
            <rFont val="Tahoma"/>
            <charset val="1"/>
          </rPr>
          <t xml:space="preserve">andere route </t>
        </r>
      </text>
    </comment>
    <comment ref="M3" authorId="0" shapeId="0" xr:uid="{1CEF1A4A-5D5D-4CA5-AAF6-0CCB5D00D5A8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99E78883-F48C-4453-AABF-FDEFB2F16814}">
      <text>
        <r>
          <rPr>
            <b/>
            <sz val="9"/>
            <color indexed="81"/>
            <rFont val="Tahoma"/>
            <charset val="1"/>
          </rPr>
          <t>maar 4 man , mee met 32 groep , ingekort / regen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" authorId="0" shapeId="0" xr:uid="{F12BC8B6-3B8D-43EF-B55B-2D6AB8E37215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6" authorId="0" shapeId="0" xr:uid="{BBEFFCDB-4FDB-44D1-8F31-04D1DB1F545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1" authorId="0" shapeId="0" xr:uid="{741FBFD3-4AC2-480A-8C1C-D759691F620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1" authorId="0" shapeId="0" xr:uid="{F3FB1D7D-B145-464F-A477-1D2F620CE0F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1" authorId="0" shapeId="0" xr:uid="{DAE44994-BD06-44C1-813F-9DB112921143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7" authorId="0" shapeId="0" xr:uid="{AE91276C-E2C8-4D31-8B1E-52E3B1C36DE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7" authorId="0" shapeId="0" xr:uid="{68BFC643-3685-434E-8453-16EB3EB16EB0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 shapeId="0" xr:uid="{6F39DB51-6CF9-4A90-AFD2-E39E7206FE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27" authorId="0" shapeId="0" xr:uid="{0FEAB74C-B879-4E6B-8D9C-30B1EAB4E23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R51" authorId="0" shapeId="0" xr:uid="{12D9BAC5-FF86-4D78-98F8-31F741D810C5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I3" authorId="0" shapeId="0" xr:uid="{66B92E55-3982-4DB4-ABB7-2A1826FA4301}">
      <text>
        <r>
          <rPr>
            <b/>
            <sz val="9"/>
            <color indexed="81"/>
            <rFont val="Tahoma"/>
            <charset val="1"/>
          </rPr>
          <t xml:space="preserve">32 groep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 xr:uid="{4FF63F8F-1B80-4D24-864A-C197A4F68498}">
      <text>
        <r>
          <rPr>
            <b/>
            <sz val="9"/>
            <color indexed="81"/>
            <rFont val="Tahoma"/>
            <charset val="1"/>
          </rPr>
          <t xml:space="preserve">andere route </t>
        </r>
      </text>
    </comment>
    <comment ref="M3" authorId="0" shapeId="0" xr:uid="{908985B8-E7FC-416D-A2E0-419D63C3213F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EB17C5A1-C31B-40D5-8D66-44D82D862ABC}">
      <text>
        <r>
          <rPr>
            <b/>
            <sz val="9"/>
            <color indexed="81"/>
            <rFont val="Tahoma"/>
            <charset val="1"/>
          </rPr>
          <t>maar 4 man , mee met 32 groep , ingekort / regen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" authorId="0" shapeId="0" xr:uid="{533A4F59-C004-459D-8FB4-2E1E8BF1401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6" authorId="0" shapeId="0" xr:uid="{AA4ED630-7B8B-4D20-B676-95C30A1DB6BA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9" authorId="0" shapeId="0" xr:uid="{E3E02293-F96C-43F1-895D-075704C1373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9" authorId="0" shapeId="0" xr:uid="{553BDD77-2427-4A39-A33A-C3E51646C06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 shapeId="0" xr:uid="{7AAC7715-7325-4EE5-873E-15052A74A6C9}">
      <text>
        <r>
          <rPr>
            <b/>
            <sz val="9"/>
            <color indexed="81"/>
            <rFont val="Tahoma"/>
            <charset val="1"/>
          </rPr>
          <t xml:space="preserve">halve rit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 shapeId="0" xr:uid="{20523BDE-7AED-484B-9FA4-D2754D9B994A}">
      <text>
        <r>
          <rPr>
            <b/>
            <sz val="9"/>
            <color indexed="81"/>
            <rFont val="Tahoma"/>
            <charset val="1"/>
          </rPr>
          <t xml:space="preserve">tegen gekomen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3" authorId="0" shapeId="0" xr:uid="{ADEDC5E5-5FC2-42DA-9571-1196E5C1BF8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AG17" authorId="0" shapeId="0" xr:uid="{A220F5D9-8BE0-4F34-AF42-F668CF3188EF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7" authorId="0" shapeId="0" xr:uid="{396E6632-9F45-4146-A8A0-F7DBB5C071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7" authorId="0" shapeId="0" xr:uid="{95250FC4-4626-43A7-ABDC-3D705CCB060E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 shapeId="0" xr:uid="{9221F746-6F07-495C-AE64-992176921FA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 shapeId="0" xr:uid="{245C399B-B9DF-41FB-AE85-E5EBEF7F5B29}">
      <text>
        <r>
          <rPr>
            <b/>
            <sz val="9"/>
            <color indexed="81"/>
            <rFont val="Tahoma"/>
            <charset val="1"/>
          </rPr>
          <t>30 groep</t>
        </r>
      </text>
    </comment>
    <comment ref="R49" authorId="0" shapeId="0" xr:uid="{AFABDBA0-4DD4-42EF-B309-7D3D136EFA19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<sst xmlns="http://schemas.openxmlformats.org/spreadsheetml/2006/main" count="409" uniqueCount="176">
  <si>
    <t>Feb</t>
  </si>
  <si>
    <t>Mrt</t>
  </si>
  <si>
    <t xml:space="preserve"> </t>
  </si>
  <si>
    <t>Apr</t>
  </si>
  <si>
    <t>Mei</t>
  </si>
  <si>
    <t>Juni</t>
  </si>
  <si>
    <t>Juli</t>
  </si>
  <si>
    <t>Aug</t>
  </si>
  <si>
    <t>Sept</t>
  </si>
  <si>
    <t>Okt</t>
  </si>
  <si>
    <t>Ranking</t>
  </si>
  <si>
    <t>Totaal</t>
  </si>
  <si>
    <t>Te rijden KM:</t>
  </si>
  <si>
    <t>8u</t>
  </si>
  <si>
    <t>de klok</t>
  </si>
  <si>
    <t>Column1</t>
  </si>
  <si>
    <t>Column2</t>
  </si>
  <si>
    <t>Column3</t>
  </si>
  <si>
    <t>Column4</t>
  </si>
  <si>
    <t>Column6</t>
  </si>
  <si>
    <t>Column7</t>
  </si>
  <si>
    <t>Column8</t>
  </si>
  <si>
    <t>Column9</t>
  </si>
  <si>
    <t>Column10</t>
  </si>
  <si>
    <t>Column102</t>
  </si>
  <si>
    <t>Column103</t>
  </si>
  <si>
    <t>Column11</t>
  </si>
  <si>
    <t>Column12</t>
  </si>
  <si>
    <t>Column13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</si>
  <si>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</si>
  <si>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</si>
  <si>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</si>
  <si>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</si>
  <si>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</si>
  <si>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</si>
  <si>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</si>
  <si>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</si>
  <si>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</si>
  <si>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</si>
  <si>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</si>
  <si>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</si>
  <si>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</si>
  <si>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</si>
  <si>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</si>
  <si>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</si>
  <si>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</si>
  <si>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</si>
  <si>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Column332</t>
  </si>
  <si>
    <t>Column34</t>
  </si>
  <si>
    <t>Column35</t>
  </si>
  <si>
    <t>Column36</t>
  </si>
  <si>
    <t>Column37</t>
  </si>
  <si>
    <t>Column39</t>
  </si>
  <si>
    <t>Column40</t>
  </si>
  <si>
    <t>Column41</t>
  </si>
  <si>
    <t>Column412</t>
  </si>
  <si>
    <t>Column42</t>
  </si>
  <si>
    <t>Gemiddelde snelheid</t>
  </si>
  <si>
    <t>Vertrekkers (inc.gasten)</t>
  </si>
  <si>
    <t>Adri van der Poel</t>
  </si>
  <si>
    <t>Rob v Broekhoven</t>
  </si>
  <si>
    <t>Tom Goveart</t>
  </si>
  <si>
    <t>David van der Poel</t>
  </si>
  <si>
    <t>kirsten Nuyens</t>
  </si>
  <si>
    <t>Naam</t>
  </si>
  <si>
    <t>Totaal KM</t>
  </si>
  <si>
    <t>BEREK</t>
  </si>
  <si>
    <t>BOGAERT</t>
  </si>
  <si>
    <t>Ward</t>
  </si>
  <si>
    <t>CLAESSENS</t>
  </si>
  <si>
    <t>Dirk</t>
  </si>
  <si>
    <t>COESEMS</t>
  </si>
  <si>
    <t>Sven</t>
  </si>
  <si>
    <t>DE SCHUTTER</t>
  </si>
  <si>
    <t>Jef</t>
  </si>
  <si>
    <t>DHAEYERE</t>
  </si>
  <si>
    <t>Mick</t>
  </si>
  <si>
    <t>DINGEMANS</t>
  </si>
  <si>
    <t>Marc</t>
  </si>
  <si>
    <t>FRANCKEN</t>
  </si>
  <si>
    <t>Frank</t>
  </si>
  <si>
    <t>GEERTS</t>
  </si>
  <si>
    <t>Tony</t>
  </si>
  <si>
    <t>GOVAERTS</t>
  </si>
  <si>
    <t>GUNS</t>
  </si>
  <si>
    <t>Serge</t>
  </si>
  <si>
    <t>JANSSEN JAN</t>
  </si>
  <si>
    <t>JUNIOR</t>
  </si>
  <si>
    <t>JANSSENS</t>
  </si>
  <si>
    <t>Raf</t>
  </si>
  <si>
    <t>ROBYN</t>
  </si>
  <si>
    <t>SCHITTECAT</t>
  </si>
  <si>
    <t>Bruno</t>
  </si>
  <si>
    <t>Gasparelli</t>
  </si>
  <si>
    <t>SCHROYEN</t>
  </si>
  <si>
    <t>Lieven</t>
  </si>
  <si>
    <t>Jeroen</t>
  </si>
  <si>
    <t>STAPPERS</t>
  </si>
  <si>
    <t>STIJLEMAN</t>
  </si>
  <si>
    <t>Ronny</t>
  </si>
  <si>
    <t>VAN DER POEL</t>
  </si>
  <si>
    <t>Jack</t>
  </si>
  <si>
    <t>Lars</t>
  </si>
  <si>
    <t>VAN EEKELEN</t>
  </si>
  <si>
    <t>Erwin</t>
  </si>
  <si>
    <t>Witse</t>
  </si>
  <si>
    <t>VAN HOFFELEN</t>
  </si>
  <si>
    <t>VAN HOOF</t>
  </si>
  <si>
    <t>Danny</t>
  </si>
  <si>
    <t>VAN HOUTVEN</t>
  </si>
  <si>
    <t>VAN LOON</t>
  </si>
  <si>
    <t>Paul</t>
  </si>
  <si>
    <t>VAN NUETEN</t>
  </si>
  <si>
    <t>Pol</t>
  </si>
  <si>
    <t>VAN PUT</t>
  </si>
  <si>
    <t>Kevin</t>
  </si>
  <si>
    <t>VREEKE</t>
  </si>
  <si>
    <t>Marco</t>
  </si>
  <si>
    <t>WIERSMA</t>
  </si>
  <si>
    <t>Siebrand</t>
  </si>
  <si>
    <t>WITJES</t>
  </si>
  <si>
    <t>DATUM :</t>
  </si>
  <si>
    <t>Afstand</t>
  </si>
  <si>
    <t>:</t>
  </si>
  <si>
    <t>Gem</t>
  </si>
  <si>
    <t>Vrijstuk</t>
  </si>
  <si>
    <t>Vrij stuk</t>
  </si>
  <si>
    <t>Gasten</t>
  </si>
  <si>
    <t>Van der Poel</t>
  </si>
  <si>
    <t>David</t>
  </si>
  <si>
    <t>Tibo van Loon</t>
  </si>
  <si>
    <t>Sim de Rijck</t>
  </si>
  <si>
    <t>Hopmans Wouter</t>
  </si>
  <si>
    <t>Willemsens Dave</t>
  </si>
  <si>
    <t>Willemsens Robbe</t>
  </si>
  <si>
    <t>Smeekens Ferdinand</t>
  </si>
  <si>
    <t>Ingmar Uytdewilghen</t>
  </si>
  <si>
    <t>Tom Broeckhuysen</t>
  </si>
  <si>
    <t>Steven Bauwens</t>
  </si>
  <si>
    <t>Peter Bauwens</t>
  </si>
  <si>
    <t>Ad Rooymans</t>
  </si>
  <si>
    <t>Francois van de Sande</t>
  </si>
  <si>
    <t>Column14</t>
  </si>
  <si>
    <t>VAN TRIJP</t>
  </si>
  <si>
    <t>Jordan Fifield</t>
  </si>
  <si>
    <t>Jaimy Gillesen</t>
  </si>
  <si>
    <t>Van Trijp Jurgen</t>
  </si>
  <si>
    <t>Dingemans Glenn</t>
  </si>
  <si>
    <t>De rooij Thomas</t>
  </si>
  <si>
    <t>GASTEN</t>
  </si>
  <si>
    <t>Tom</t>
  </si>
  <si>
    <t xml:space="preserve">BAUWENS </t>
  </si>
  <si>
    <t>Steven</t>
  </si>
  <si>
    <t>BROECKHUYSEN</t>
  </si>
  <si>
    <t xml:space="preserve">FIFIELD </t>
  </si>
  <si>
    <t>Jordan</t>
  </si>
  <si>
    <t>Jamie</t>
  </si>
  <si>
    <t xml:space="preserve">GILLESEN </t>
  </si>
  <si>
    <t>DEROOIJ</t>
  </si>
  <si>
    <t>Thomas</t>
  </si>
  <si>
    <t>Bjorn</t>
  </si>
  <si>
    <t>Yannick Van Gils</t>
  </si>
  <si>
    <t>Yurgen</t>
  </si>
  <si>
    <t xml:space="preserve">50 jaar </t>
  </si>
  <si>
    <t>gravel</t>
  </si>
  <si>
    <t>verk.  gravel</t>
  </si>
  <si>
    <t xml:space="preserve">VERVOORT </t>
  </si>
  <si>
    <t>Wim</t>
  </si>
  <si>
    <t>Tom Govaerts</t>
  </si>
  <si>
    <t xml:space="preserve">onbekend </t>
  </si>
  <si>
    <t>32 groep</t>
  </si>
  <si>
    <t xml:space="preserve">stefan scholten </t>
  </si>
  <si>
    <t xml:space="preserve">senna scholten </t>
  </si>
  <si>
    <t xml:space="preserve">PITTOORS </t>
  </si>
  <si>
    <t>SCHOUWAERTS</t>
  </si>
  <si>
    <t>Tibo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</si>
</sst>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99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3" fillId="2" borderId="0" xfId="0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5" xfId="0" applyFont="1" applyBorder="1"/>
    <xf numFmtId="1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/>
    <xf numFmtId="0" fontId="4" fillId="0" borderId="1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1" fontId="0" fillId="0" borderId="1" xfId="0" applyNumberFormat="1" applyBorder="1"/>
    <xf numFmtId="0" fontId="0" fillId="0" borderId="5" xfId="0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0" fontId="7" fillId="0" borderId="1" xfId="0" applyFont="1" applyBorder="1"/>
    <xf numFmtId="0" fontId="8" fillId="0" borderId="1" xfId="0" applyFont="1" applyBorder="1"/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7" fillId="0" borderId="5" xfId="0" applyFont="1" applyBorder="1"/>
    <xf numFmtId="0" fontId="8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0" xfId="0" applyFont="1" applyFill="1"/>
    <xf numFmtId="1" fontId="2" fillId="0" borderId="9" xfId="0" applyNumberFormat="1" applyFont="1" applyBorder="1"/>
    <xf numFmtId="0" fontId="0" fillId="7" borderId="1" xfId="0" applyFill="1" applyBorder="1"/>
    <xf numFmtId="0" fontId="9" fillId="6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" fontId="2" fillId="0" borderId="14" xfId="0" applyNumberFormat="1" applyFont="1" applyBorder="1"/>
    <xf numFmtId="0" fontId="0" fillId="7" borderId="0" xfId="0" applyFill="1" applyAlignment="1">
      <alignment horizontal="center"/>
    </xf>
    <xf numFmtId="2" fontId="2" fillId="0" borderId="2" xfId="0" applyNumberFormat="1" applyFont="1" applyBorder="1" applyAlignment="1">
      <alignment horizontal="left"/>
    </xf>
    <xf numFmtId="2" fontId="2" fillId="0" borderId="4" xfId="0" applyNumberFormat="1" applyFont="1" applyBorder="1"/>
    <xf numFmtId="2" fontId="4" fillId="0" borderId="5" xfId="0" applyNumberFormat="1" applyFont="1" applyBorder="1"/>
    <xf numFmtId="2" fontId="0" fillId="0" borderId="5" xfId="0" applyNumberFormat="1" applyBorder="1" applyAlignment="1">
      <alignment horizontal="center"/>
    </xf>
    <xf numFmtId="2" fontId="0" fillId="0" borderId="5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5" fillId="0" borderId="0" xfId="0" applyFont="1"/>
    <xf numFmtId="0" fontId="0" fillId="0" borderId="15" xfId="0" applyBorder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6" fillId="0" borderId="5" xfId="0" applyFont="1" applyBorder="1"/>
    <xf numFmtId="0" fontId="11" fillId="7" borderId="1" xfId="0" applyFont="1" applyFill="1" applyBorder="1" applyAlignment="1">
      <alignment horizontal="center"/>
    </xf>
    <xf numFmtId="0" fontId="4" fillId="0" borderId="15" xfId="0" applyFont="1" applyBorder="1"/>
    <xf numFmtId="1" fontId="0" fillId="0" borderId="11" xfId="0" applyNumberFormat="1" applyBorder="1" applyAlignment="1">
      <alignment horizontal="right"/>
    </xf>
  </cellXfs>
  <cellStyles count="1">
    <cellStyle name="Standaard" xfId="0" builtinId="0"/>
  </cellStyles>
  <dxfs count="181"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CCCC"/>
      <color rgb="FFFF99FF"/>
      <color rgb="FFFF9900"/>
      <color rgb="FF99CCFF"/>
      <color rgb="FFFFCC00"/>
      <color rgb="FFFF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3" Type="http://schemas.openxmlformats.org/officeDocument/2006/relationships/customXml" Target="../ink/ink2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5.xml"/><Relationship Id="rId5" Type="http://schemas.openxmlformats.org/officeDocument/2006/relationships/customXml" Target="../ink/ink3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8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7.xml"/><Relationship Id="rId11" Type="http://schemas.openxmlformats.org/officeDocument/2006/relationships/customXml" Target="../ink/ink11.xml"/><Relationship Id="rId5" Type="http://schemas.openxmlformats.org/officeDocument/2006/relationships/customXml" Target="../ink/ink9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0.xml"/><Relationship Id="rId1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8.xml"/><Relationship Id="rId3" Type="http://schemas.openxmlformats.org/officeDocument/2006/relationships/customXml" Target="../ink/ink14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11" Type="http://schemas.openxmlformats.org/officeDocument/2006/relationships/customXml" Target="../ink/ink17.xml"/><Relationship Id="rId5" Type="http://schemas.openxmlformats.org/officeDocument/2006/relationships/customXml" Target="../ink/ink15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6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7</xdr:row>
      <xdr:rowOff>90060</xdr:rowOff>
    </xdr:from>
    <xdr:to>
      <xdr:col>22</xdr:col>
      <xdr:colOff>401460</xdr:colOff>
      <xdr:row>7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8935B530-425E-4F44-9A33-5374BABA310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7</xdr:row>
      <xdr:rowOff>68820</xdr:rowOff>
    </xdr:from>
    <xdr:to>
      <xdr:col>22</xdr:col>
      <xdr:colOff>315780</xdr:colOff>
      <xdr:row>7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3B3DBB5E-4827-489E-8C2C-37A452053EB9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7</xdr:row>
      <xdr:rowOff>133260</xdr:rowOff>
    </xdr:from>
    <xdr:to>
      <xdr:col>22</xdr:col>
      <xdr:colOff>317940</xdr:colOff>
      <xdr:row>7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95E84C79-355A-45A8-91D9-692D45198A17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32</xdr:row>
      <xdr:rowOff>58725</xdr:rowOff>
    </xdr:from>
    <xdr:to>
      <xdr:col>16</xdr:col>
      <xdr:colOff>241035</xdr:colOff>
      <xdr:row>32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AD29716A-EC43-4FEE-BF92-F722378CFF89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32</xdr:row>
      <xdr:rowOff>79605</xdr:rowOff>
    </xdr:from>
    <xdr:to>
      <xdr:col>20</xdr:col>
      <xdr:colOff>296685</xdr:colOff>
      <xdr:row>32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2467FCB0-38ED-4891-987D-51E0A28EF745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33</xdr:row>
      <xdr:rowOff>7320</xdr:rowOff>
    </xdr:from>
    <xdr:to>
      <xdr:col>28</xdr:col>
      <xdr:colOff>346230</xdr:colOff>
      <xdr:row>33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43EFC635-C614-4E8C-BE22-7A47261B10AF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7</xdr:row>
      <xdr:rowOff>90060</xdr:rowOff>
    </xdr:from>
    <xdr:to>
      <xdr:col>22</xdr:col>
      <xdr:colOff>401460</xdr:colOff>
      <xdr:row>7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C6745018-754B-478A-BAC9-95710E3CC793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7</xdr:row>
      <xdr:rowOff>68820</xdr:rowOff>
    </xdr:from>
    <xdr:to>
      <xdr:col>22</xdr:col>
      <xdr:colOff>315780</xdr:colOff>
      <xdr:row>7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CDCEFF63-2877-4856-8225-E196311BEE55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7</xdr:row>
      <xdr:rowOff>133260</xdr:rowOff>
    </xdr:from>
    <xdr:to>
      <xdr:col>22</xdr:col>
      <xdr:colOff>317940</xdr:colOff>
      <xdr:row>7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BBBFB6AF-3167-4C81-8BBE-89A071EEDFD6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42</xdr:row>
      <xdr:rowOff>58725</xdr:rowOff>
    </xdr:from>
    <xdr:to>
      <xdr:col>16</xdr:col>
      <xdr:colOff>241035</xdr:colOff>
      <xdr:row>42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9300555E-F774-4807-8120-AB2EE055D06E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42</xdr:row>
      <xdr:rowOff>79605</xdr:rowOff>
    </xdr:from>
    <xdr:to>
      <xdr:col>20</xdr:col>
      <xdr:colOff>296685</xdr:colOff>
      <xdr:row>42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31014E7F-ECCB-423E-A736-38FD1217D9D3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25</xdr:row>
      <xdr:rowOff>7320</xdr:rowOff>
    </xdr:from>
    <xdr:to>
      <xdr:col>28</xdr:col>
      <xdr:colOff>346230</xdr:colOff>
      <xdr:row>25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6B841846-178C-428E-8F83-4709E05292AE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16</xdr:row>
      <xdr:rowOff>90060</xdr:rowOff>
    </xdr:from>
    <xdr:to>
      <xdr:col>22</xdr:col>
      <xdr:colOff>401460</xdr:colOff>
      <xdr:row>16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16</xdr:row>
      <xdr:rowOff>68820</xdr:rowOff>
    </xdr:from>
    <xdr:to>
      <xdr:col>22</xdr:col>
      <xdr:colOff>315780</xdr:colOff>
      <xdr:row>16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16</xdr:row>
      <xdr:rowOff>133260</xdr:rowOff>
    </xdr:from>
    <xdr:to>
      <xdr:col>22</xdr:col>
      <xdr:colOff>317940</xdr:colOff>
      <xdr:row>16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11</xdr:row>
      <xdr:rowOff>58725</xdr:rowOff>
    </xdr:from>
    <xdr:to>
      <xdr:col>16</xdr:col>
      <xdr:colOff>241035</xdr:colOff>
      <xdr:row>11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11</xdr:row>
      <xdr:rowOff>79605</xdr:rowOff>
    </xdr:from>
    <xdr:to>
      <xdr:col>20</xdr:col>
      <xdr:colOff>296685</xdr:colOff>
      <xdr:row>11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12</xdr:row>
      <xdr:rowOff>7320</xdr:rowOff>
    </xdr:from>
    <xdr:to>
      <xdr:col>28</xdr:col>
      <xdr:colOff>346230</xdr:colOff>
      <xdr:row>12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2.88">49 1 17052,'0'0'3068,"3"0"-5048,33 0-3388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3.6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622.58">49 1 17052,'0'0'3068,"3"0"-5048,33 0-3388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4.9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515.79">55 0 21445,'0'0'960,"-12"10"-1192,14 2-1265,10-17-6928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7.4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8:33:29.5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05T14:27:31.6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767.48">152 60 24493,'-32'10'336,"12"-3"-328,-3 1-56,9-2-80,32-17-8089,-5-3 1343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7T12:12:37.8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059.81">281 95 22805,'-27'6'384,"11"-5"-248,1 0-120,26-13-144,9-12-632,-6 9-296,1-1-681,-1-2-1399,1 1-4242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1">49 1 17052,'0'0'3068,"3"0"-5048,33 0-3388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7B3201-1229-48F1-A74D-9660261CBFA2}" name="Table325" displayName="Table325" ref="A5:AQ49" totalsRowCount="1" dataDxfId="180" tableBorderDxfId="179">
  <autoFilter ref="A5:AQ48" xr:uid="{00000000-0009-0000-0100-000003000000}"/>
  <sortState xmlns:xlrd2="http://schemas.microsoft.com/office/spreadsheetml/2017/richdata2" ref="A6:AQ48">
    <sortCondition ref="C5:C48"/>
  </sortState>
  <tableColumns count="43">
    <tableColumn id="1" xr3:uid="{17905A9D-72A4-4AF3-8581-14E6B677D026}" name="Column1" dataDxfId="178" totalsRowDxfId="41">
      <calculatedColumnFormula>'Namen deelnemers'!A1</calculatedColumnFormula>
    </tableColumn>
    <tableColumn id="2" xr3:uid="{F4A13737-3A63-48FE-89DA-E438AF0117AA}" name="Column2" dataDxfId="177" totalsRowDxfId="40">
      <calculatedColumnFormula>'Namen deelnemers'!B1</calculatedColumnFormula>
    </tableColumn>
    <tableColumn id="3" xr3:uid="{CEBBC42E-D136-4562-922F-8F71E6ECF21D}" name="Column3" dataDxfId="176" totalsRowDxfId="39">
      <calculatedColumnFormula>RANK($D6,$D$6:$D$48)</calculatedColumnFormula>
    </tableColumn>
    <tableColumn id="4" xr3:uid="{91E1A8BE-902A-4B4E-A4E6-FEA6043A12D0}" name="Column4" dataDxfId="175" totalsRowDxfId="38">
      <calculatedColumnFormula>SUM(E6:AQ6)</calculatedColumnFormula>
    </tableColumn>
    <tableColumn id="6" xr3:uid="{8AD57405-FF01-4A14-BA83-A8F45EC9F5FA}" name="Column6" dataDxfId="174" totalsRowDxfId="37"/>
    <tableColumn id="7" xr3:uid="{563EDCC2-7126-4E16-9CF7-35890EAB775D}" name="Column7" dataDxfId="173" totalsRowDxfId="36"/>
    <tableColumn id="8" xr3:uid="{298F73D0-C38B-4EDC-B0CA-80B18921D3E1}" name="Column8" dataDxfId="172" totalsRowDxfId="35"/>
    <tableColumn id="9" xr3:uid="{0743D1D9-9626-4FF2-9A22-AF2FC503D61F}" name="Column9" dataDxfId="171" totalsRowDxfId="34"/>
    <tableColumn id="44" xr3:uid="{495C6D05-37F0-44A1-BD44-6BFDBA38428B}" name="Column10" dataDxfId="170" totalsRowDxfId="33"/>
    <tableColumn id="10" xr3:uid="{88544FE8-7551-4C20-8299-14ADABA52B8C}" name="Column102" dataDxfId="169" totalsRowDxfId="32"/>
    <tableColumn id="5" xr3:uid="{B5B48478-DB2F-4346-8E08-EA4F2663E45B}" name="Column103" dataDxfId="168" totalsRowDxfId="31"/>
    <tableColumn id="11" xr3:uid="{0C13AFA2-8B70-454A-9A6F-518063406D16}" name="Column11" dataDxfId="167" totalsRowDxfId="30"/>
    <tableColumn id="12" xr3:uid="{B434DC25-7073-4584-8EFF-218294861086}" name="Column12" dataDxfId="166" totalsRowDxfId="29"/>
    <tableColumn id="13" xr3:uid="{108A2E86-7E27-4A07-B558-F16A7A6106D6}" name="Column13" dataDxfId="165" totalsRowDxfId="28"/>
    <tableColumn id="43" xr3:uid="{B89071C1-F7A7-475E-B6E2-422C689C6EED}" name="Column14" dataDxfId="164" totalsRowDxfId="27"/>
    <tableColumn id="16" xr3:uid="{666CB018-EF85-443D-821F-166DD26A206B}" name="Column16" dataDxfId="163" totalsRowDxfId="26"/>
    <tableColumn id="17" xr3:uid="{4B6ABA54-DD12-4D7D-A419-0B937CC5510E}" name="Column17" dataDxfId="162" totalsRowDxfId="25"/>
    <tableColumn id="18" xr3:uid="{2AEB1D3C-5F7E-4B3C-AA95-EC25EC2057FF}" name="Column18" dataDxfId="161" totalsRowDxfId="24"/>
    <tableColumn id="19" xr3:uid="{48EB6603-BAE7-4053-9D88-73742CBF4DA3}" name="Column19" dataDxfId="160" totalsRowDxfId="23"/>
    <tableColumn id="14" xr3:uid="{12BA469F-C83B-4A9E-B34D-F9F48F1F24AF}" name="Column20" dataDxfId="159" totalsRowDxfId="22"/>
    <tableColumn id="21" xr3:uid="{53263B8C-64AE-4B91-8996-9A7E2DE29B45}" name="Column21" dataDxfId="158" totalsRowDxfId="21"/>
    <tableColumn id="22" xr3:uid="{7D42CF6C-2C25-4FA0-B74F-F1F7E8FDA224}" name="Column22" dataDxfId="157" totalsRowDxfId="20"/>
    <tableColumn id="23" xr3:uid="{3ADED02E-2E93-4B09-81C7-BAD39C18A7D1}" name="Column23" dataDxfId="156" totalsRowDxfId="19"/>
    <tableColumn id="24" xr3:uid="{B039F795-D6A8-4DE5-9E00-7F3FB837ACE5}" name="Column24" dataDxfId="155" totalsRowDxfId="18"/>
    <tableColumn id="25" xr3:uid="{01F4F8F4-5AC3-4AF8-8431-5C6E8052B181}" name="Column25" dataDxfId="154" totalsRowDxfId="17"/>
    <tableColumn id="26" xr3:uid="{45ED3271-1DFC-4D9E-A538-7A196E382D1C}" name="Column26" dataDxfId="153" totalsRowDxfId="16"/>
    <tableColumn id="27" xr3:uid="{E3CFAA4B-57F2-4E9C-84D8-A8B4F4AE3148}" name="Column27" dataDxfId="152" totalsRowDxfId="15"/>
    <tableColumn id="28" xr3:uid="{1757CCF8-8798-43B2-A32D-3DD84AF7138E}" name="Column28" dataDxfId="151" totalsRowDxfId="14"/>
    <tableColumn id="29" xr3:uid="{C7D0AA43-56CF-43BF-B4F3-FB41CFE8CC9F}" name="Column29" dataDxfId="150" totalsRowDxfId="13"/>
    <tableColumn id="30" xr3:uid="{0FCCD74D-E634-4BEE-98FD-BAFEA7BB4B3E}" name="Column30" dataDxfId="149" totalsRowDxfId="12"/>
    <tableColumn id="31" xr3:uid="{408B0A5C-58C2-476F-8FD1-1A1F36E640EC}" name="Column31" dataDxfId="148" totalsRowDxfId="11"/>
    <tableColumn id="32" xr3:uid="{F974373E-821D-47F8-9350-DE548AA45A22}" name="Column32" dataDxfId="147" totalsRowDxfId="10"/>
    <tableColumn id="33" xr3:uid="{CD992796-5C5A-4CB3-AE34-613F0873EE0B}" name="Column33" dataDxfId="146"/>
    <tableColumn id="15" xr3:uid="{428C7CB5-B591-4BCF-96FD-BA3F3B28FF1B}" name="Column332" totalsRowDxfId="9"/>
    <tableColumn id="34" xr3:uid="{51B1D2C1-EEB1-47A1-9DAE-FC8F102825BE}" name="Column34" dataDxfId="145" totalsRowDxfId="8"/>
    <tableColumn id="35" xr3:uid="{AEF9D6A6-60DA-4750-91F7-AAEFFFFB3A3D}" name="Column35" dataDxfId="144" totalsRowDxfId="7"/>
    <tableColumn id="36" xr3:uid="{9A3B24EE-2577-4039-94CD-E300E5360E6B}" name="Column36" dataDxfId="143" totalsRowDxfId="6"/>
    <tableColumn id="37" xr3:uid="{7F418CD1-15A7-46E1-8457-9C55C83A5CB0}" name="Column37" dataDxfId="142" totalsRowDxfId="5"/>
    <tableColumn id="39" xr3:uid="{8987868E-72E4-420F-8666-CAA4D5982A8C}" name="Column39" dataDxfId="141" totalsRowDxfId="4"/>
    <tableColumn id="40" xr3:uid="{A9394695-BB3C-4F44-B6CD-FE8B9CC23C5C}" name="Column40" dataDxfId="140" totalsRowDxfId="3"/>
    <tableColumn id="41" xr3:uid="{92F3C30A-FD01-4F1B-83C5-A24270D54DDA}" name="Column41" dataDxfId="139" totalsRowDxfId="2"/>
    <tableColumn id="20" xr3:uid="{30167288-1EFC-4331-B7C5-17220A7F00F6}" name="Column412" dataDxfId="138" totalsRowDxfId="1"/>
    <tableColumn id="42" xr3:uid="{34C85042-6963-472F-B6C2-730A3358A957}" name="Column42" dataDxfId="137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8948D-209A-4A46-9393-57D4179AF7FC}" name="Table32" displayName="Table32" ref="A5:AQ47" totalsRowShown="0" dataDxfId="136" tableBorderDxfId="135">
  <autoFilter ref="A5:AQ47" xr:uid="{00000000-0009-0000-0100-000003000000}"/>
  <sortState xmlns:xlrd2="http://schemas.microsoft.com/office/spreadsheetml/2017/richdata2" ref="A6:AQ47">
    <sortCondition ref="C5:C47"/>
  </sortState>
  <tableColumns count="43">
    <tableColumn id="1" xr3:uid="{E54C0E64-EDE9-46E7-A54C-B936D84FDA81}" name="Column1" dataDxfId="134">
      <calculatedColumnFormula>'Namen deelnemers'!A1</calculatedColumnFormula>
    </tableColumn>
    <tableColumn id="2" xr3:uid="{60B6FDFE-EB81-4061-B3B6-86D916F6136B}" name="Column2" dataDxfId="133">
      <calculatedColumnFormula>'Namen deelnemers'!B1</calculatedColumnFormula>
    </tableColumn>
    <tableColumn id="3" xr3:uid="{ECB5C4CE-4B69-4113-B6CA-2C0FB0D8F170}" name="Column3" dataDxfId="132">
      <calculatedColumnFormula>RANK($D6,$D$6:$D$47)</calculatedColumnFormula>
    </tableColumn>
    <tableColumn id="4" xr3:uid="{164A62A6-34F4-43A4-8974-B0C73E7A6DDA}" name="Column4" dataDxfId="131"/>
    <tableColumn id="6" xr3:uid="{124DDBE3-1FE9-425E-8C49-B5021C597799}" name="Column6" dataDxfId="130"/>
    <tableColumn id="7" xr3:uid="{4CCD0B90-0ABA-4C27-B790-502D93CB08E4}" name="Column7" dataDxfId="129"/>
    <tableColumn id="8" xr3:uid="{F44B3B77-EE55-4A35-A06B-2DB72D4C5CA8}" name="Column8" dataDxfId="128"/>
    <tableColumn id="9" xr3:uid="{123CFCD6-551E-468E-915D-828BC355C121}" name="Column9" dataDxfId="127"/>
    <tableColumn id="44" xr3:uid="{D72FE845-7BD4-4836-9581-5DC7D647803A}" name="Column10" dataDxfId="126"/>
    <tableColumn id="10" xr3:uid="{0ACF535D-2F4C-43DC-ADE4-DB661386AFC9}" name="Column102" dataDxfId="125"/>
    <tableColumn id="5" xr3:uid="{522E13EA-1AC9-49A8-8BC5-86C26B5BA81A}" name="Column103" dataDxfId="124"/>
    <tableColumn id="11" xr3:uid="{35B8CF82-D262-49A0-9A9F-D6B50EC87197}" name="Column11" dataDxfId="123"/>
    <tableColumn id="12" xr3:uid="{7E3A5E36-4104-4F23-89E6-BBBE66ADCCC3}" name="Column12" dataDxfId="122"/>
    <tableColumn id="13" xr3:uid="{97B5585F-6938-470A-A4B3-4627521A619C}" name="Column13" dataDxfId="121"/>
    <tableColumn id="43" xr3:uid="{F43B306E-9F52-4795-94AE-C26BFC70F113}" name="Column14" dataDxfId="120"/>
    <tableColumn id="16" xr3:uid="{18D39FC9-2F77-442C-9D13-11F717C3C1BE}" name="Column16" dataDxfId="119"/>
    <tableColumn id="17" xr3:uid="{D2345955-ED9D-45FD-8AAA-38753DBAD03F}" name="Column17" dataDxfId="118"/>
    <tableColumn id="18" xr3:uid="{62CB7545-DBE5-4FB7-894B-37D3D950360C}" name="Column18" dataDxfId="117"/>
    <tableColumn id="19" xr3:uid="{0B65C965-A8AC-4953-B644-FA05B4DBDB26}" name="Column19" dataDxfId="116"/>
    <tableColumn id="14" xr3:uid="{8AF15296-54E7-42E1-85E2-1896CD454129}" name="Column20" dataDxfId="115"/>
    <tableColumn id="21" xr3:uid="{D91CFCCB-C285-4893-A45A-550CDBC8A1F6}" name="Column21" dataDxfId="114"/>
    <tableColumn id="22" xr3:uid="{3CD9CBBC-68CD-4E14-AFD8-33E28EE6C4C9}" name="Column22" dataDxfId="113"/>
    <tableColumn id="23" xr3:uid="{3A65C608-978C-40E1-A4C3-A5C9353EEBB9}" name="Column23" dataDxfId="112"/>
    <tableColumn id="24" xr3:uid="{EC89EE88-48E7-49DC-B014-9F4A672C5E41}" name="Column24" dataDxfId="111"/>
    <tableColumn id="25" xr3:uid="{6FA5A07F-7C66-4346-917A-10D6530B6345}" name="Column25" dataDxfId="110"/>
    <tableColumn id="26" xr3:uid="{AD02F513-5EA0-4261-8E4B-873C3E8BBEA7}" name="Column26" dataDxfId="109"/>
    <tableColumn id="27" xr3:uid="{A2CE29C3-A709-4B97-995D-7B40EF7AE7EE}" name="Column27" dataDxfId="108"/>
    <tableColumn id="28" xr3:uid="{11F366AC-FD6C-4611-806F-09336757EDD2}" name="Column28" dataDxfId="107"/>
    <tableColumn id="29" xr3:uid="{61A1EDBC-5969-4851-8FC5-1A2AE312DBD8}" name="Column29" dataDxfId="106"/>
    <tableColumn id="30" xr3:uid="{E6C21A53-9AB9-4841-A413-13D2BB021415}" name="Column30" dataDxfId="105"/>
    <tableColumn id="31" xr3:uid="{7EBEA131-51D0-4832-A182-6182C08724F6}" name="Column31" dataDxfId="104"/>
    <tableColumn id="32" xr3:uid="{73236EED-DE0C-4919-B309-837CB4BE3C7D}" name="Column32" dataDxfId="103"/>
    <tableColumn id="33" xr3:uid="{D2C16FCB-A534-454D-90A4-BB02ABCAB2D6}" name="Column33" dataDxfId="102"/>
    <tableColumn id="15" xr3:uid="{080454C7-F256-4A80-8ADB-00E151CB9B91}" name="Column332"/>
    <tableColumn id="34" xr3:uid="{D93D3C3E-FFEA-41D9-832F-684CA7D2335D}" name="Column34" dataDxfId="101"/>
    <tableColumn id="35" xr3:uid="{CFDC7C2D-A570-4001-995D-7FF41F8C54BA}" name="Column35" dataDxfId="100"/>
    <tableColumn id="36" xr3:uid="{2BAEE995-2F65-4F88-BDBE-84CC4084BB6C}" name="Column36" dataDxfId="99"/>
    <tableColumn id="37" xr3:uid="{D9EEB060-3BBB-462A-A676-479A0FF1B724}" name="Column37" dataDxfId="98"/>
    <tableColumn id="39" xr3:uid="{10C37802-E4A5-4A25-A023-3EC50BFA9301}" name="Column39" dataDxfId="97"/>
    <tableColumn id="40" xr3:uid="{C5006171-5095-4BBC-A266-3FBEC0463FE4}" name="Column40" dataDxfId="96"/>
    <tableColumn id="41" xr3:uid="{AD6DC619-B7D5-44C3-B276-62F20A3CF2B2}" name="Column41" dataDxfId="95"/>
    <tableColumn id="20" xr3:uid="{159B622A-7343-456A-B318-D9D712A11CBA}" name="Column412" dataDxfId="94"/>
    <tableColumn id="42" xr3:uid="{397E30C0-FD4F-46E2-A06A-C1F82E8B459E}" name="Column42" dataDxfId="93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AQ40" totalsRowShown="0" dataDxfId="92" tableBorderDxfId="91">
  <autoFilter ref="A5:AQ40" xr:uid="{00000000-0009-0000-0100-000003000000}"/>
  <tableColumns count="43">
    <tableColumn id="1" xr3:uid="{00000000-0010-0000-0000-000001000000}" name="Column1" dataDxfId="90">
      <calculatedColumnFormula>'Namen deelnemers'!A1</calculatedColumnFormula>
    </tableColumn>
    <tableColumn id="2" xr3:uid="{00000000-0010-0000-0000-000002000000}" name="Column2" dataDxfId="89">
      <calculatedColumnFormula>'Namen deelnemers'!B1</calculatedColumnFormula>
    </tableColumn>
    <tableColumn id="3" xr3:uid="{00000000-0010-0000-0000-000003000000}" name="Column3" dataDxfId="88">
      <calculatedColumnFormula>IF($D6="","",RANK($D6,$D$4:$D$46,0))</calculatedColumnFormula>
    </tableColumn>
    <tableColumn id="4" xr3:uid="{00000000-0010-0000-0000-000004000000}" name="Column4" dataDxfId="87"/>
    <tableColumn id="6" xr3:uid="{00000000-0010-0000-0000-000006000000}" name="Column6" dataDxfId="86"/>
    <tableColumn id="7" xr3:uid="{00000000-0010-0000-0000-000007000000}" name="Column7" dataDxfId="85"/>
    <tableColumn id="8" xr3:uid="{00000000-0010-0000-0000-000008000000}" name="Column8" dataDxfId="84"/>
    <tableColumn id="9" xr3:uid="{00000000-0010-0000-0000-000009000000}" name="Column9" dataDxfId="83"/>
    <tableColumn id="44" xr3:uid="{ED0A0A6F-EC07-469B-9A3F-688673C7B709}" name="Column10" dataDxfId="82"/>
    <tableColumn id="10" xr3:uid="{00000000-0010-0000-0000-00000A000000}" name="Column102" dataDxfId="81"/>
    <tableColumn id="5" xr3:uid="{24ED0EFF-3813-4444-A0A8-66AEB4C07764}" name="Column103" dataDxfId="80"/>
    <tableColumn id="11" xr3:uid="{00000000-0010-0000-0000-00000B000000}" name="Column11" dataDxfId="79"/>
    <tableColumn id="12" xr3:uid="{00000000-0010-0000-0000-00000C000000}" name="Column12" dataDxfId="78"/>
    <tableColumn id="13" xr3:uid="{00000000-0010-0000-0000-00000D000000}" name="Column13" dataDxfId="77"/>
    <tableColumn id="43" xr3:uid="{281B1786-DB1F-4988-AEF1-CD24ACEF13DD}" name="Column14" dataDxfId="76"/>
    <tableColumn id="16" xr3:uid="{00000000-0010-0000-0000-000010000000}" name="Column16" dataDxfId="75"/>
    <tableColumn id="17" xr3:uid="{00000000-0010-0000-0000-000011000000}" name="Column17" dataDxfId="74"/>
    <tableColumn id="18" xr3:uid="{00000000-0010-0000-0000-000012000000}" name="Column18" dataDxfId="73"/>
    <tableColumn id="19" xr3:uid="{00000000-0010-0000-0000-000013000000}" name="Column19" dataDxfId="72"/>
    <tableColumn id="14" xr3:uid="{F7FD22E6-6E10-4D74-902E-0C6AEF8ED245}" name="Column20" dataDxfId="71"/>
    <tableColumn id="21" xr3:uid="{00000000-0010-0000-0000-000015000000}" name="Column21" dataDxfId="70"/>
    <tableColumn id="22" xr3:uid="{00000000-0010-0000-0000-000016000000}" name="Column22" dataDxfId="69"/>
    <tableColumn id="23" xr3:uid="{00000000-0010-0000-0000-000017000000}" name="Column23" dataDxfId="68"/>
    <tableColumn id="24" xr3:uid="{00000000-0010-0000-0000-000018000000}" name="Column24" dataDxfId="67"/>
    <tableColumn id="25" xr3:uid="{00000000-0010-0000-0000-000019000000}" name="Column25" dataDxfId="66"/>
    <tableColumn id="26" xr3:uid="{00000000-0010-0000-0000-00001A000000}" name="Column26" dataDxfId="65"/>
    <tableColumn id="27" xr3:uid="{00000000-0010-0000-0000-00001B000000}" name="Column27" dataDxfId="64"/>
    <tableColumn id="28" xr3:uid="{00000000-0010-0000-0000-00001C000000}" name="Column28" dataDxfId="63"/>
    <tableColumn id="29" xr3:uid="{00000000-0010-0000-0000-00001D000000}" name="Column29" dataDxfId="62"/>
    <tableColumn id="30" xr3:uid="{00000000-0010-0000-0000-00001E000000}" name="Column30" dataDxfId="61"/>
    <tableColumn id="31" xr3:uid="{00000000-0010-0000-0000-00001F000000}" name="Column31" dataDxfId="60"/>
    <tableColumn id="32" xr3:uid="{00000000-0010-0000-0000-000020000000}" name="Column32" dataDxfId="59"/>
    <tableColumn id="33" xr3:uid="{00000000-0010-0000-0000-000021000000}" name="Column33" dataDxfId="58"/>
    <tableColumn id="15" xr3:uid="{F073FE60-FE18-455F-9699-482D60F7208C}" name="Column332"/>
    <tableColumn id="34" xr3:uid="{00000000-0010-0000-0000-000022000000}" name="Column34" dataDxfId="57"/>
    <tableColumn id="35" xr3:uid="{00000000-0010-0000-0000-000023000000}" name="Column35" dataDxfId="56"/>
    <tableColumn id="36" xr3:uid="{00000000-0010-0000-0000-000024000000}" name="Column36" dataDxfId="55"/>
    <tableColumn id="37" xr3:uid="{00000000-0010-0000-0000-000025000000}" name="Column37" dataDxfId="54"/>
    <tableColumn id="39" xr3:uid="{00000000-0010-0000-0000-000027000000}" name="Column39" dataDxfId="53"/>
    <tableColumn id="40" xr3:uid="{00000000-0010-0000-0000-000028000000}" name="Column40" dataDxfId="52"/>
    <tableColumn id="41" xr3:uid="{00000000-0010-0000-0000-000029000000}" name="Column41" dataDxfId="51"/>
    <tableColumn id="20" xr3:uid="{BBAA5ABA-85E9-4DFC-8BFC-8C29310359E5}" name="Column412" dataDxfId="50"/>
    <tableColumn id="42" xr3:uid="{00000000-0010-0000-0000-00002A000000}" name="Column42" dataDxfId="49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C67" totalsRowShown="0" headerRowBorderDxfId="48" tableBorderDxfId="47">
  <autoFilter ref="A3:C67" xr:uid="{00000000-0009-0000-0100-000002000000}"/>
  <sortState xmlns:xlrd2="http://schemas.microsoft.com/office/spreadsheetml/2017/richdata2" ref="A4:C57">
    <sortCondition ref="A57"/>
  </sortState>
  <tableColumns count="3">
    <tableColumn id="1" xr3:uid="{00000000-0010-0000-0100-000001000000}" name="Column1" dataDxfId="46"/>
    <tableColumn id="2" xr3:uid="{00000000-0010-0000-0100-000002000000}" name="Column2" dataDxfId="45"/>
    <tableColumn id="3" xr3:uid="{00000000-0010-0000-0100-000003000000}" name="Column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BF78-F848-4918-9B9B-458C01F376CC}">
  <dimension ref="A1:CN60"/>
  <sheetViews>
    <sheetView tabSelected="1" zoomScale="81" zoomScaleNormal="81" workbookViewId="0">
      <pane xSplit="1" topLeftCell="B1" activePane="topRight" state="frozen"/>
      <selection pane="topRight" activeCell="R59" sqref="R59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/>
      <c r="K1" s="1" t="s">
        <v>3</v>
      </c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7</v>
      </c>
      <c r="AD1" s="1"/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23</v>
      </c>
      <c r="F2" s="3">
        <v>2</v>
      </c>
      <c r="G2" s="3">
        <v>9</v>
      </c>
      <c r="H2" s="3">
        <v>16</v>
      </c>
      <c r="I2" s="3">
        <v>23</v>
      </c>
      <c r="J2" s="3">
        <v>30</v>
      </c>
      <c r="K2" s="3">
        <v>6</v>
      </c>
      <c r="L2" s="3">
        <v>13</v>
      </c>
      <c r="M2" s="3">
        <v>21</v>
      </c>
      <c r="N2" s="3">
        <v>27</v>
      </c>
      <c r="O2" s="3">
        <v>4</v>
      </c>
      <c r="P2" s="3">
        <v>11</v>
      </c>
      <c r="Q2" s="3">
        <v>18</v>
      </c>
      <c r="R2" s="3">
        <v>25</v>
      </c>
      <c r="S2" s="3">
        <v>29</v>
      </c>
      <c r="T2" s="3">
        <v>1</v>
      </c>
      <c r="U2" s="3">
        <v>9</v>
      </c>
      <c r="V2" s="3">
        <v>15</v>
      </c>
      <c r="W2" s="3">
        <v>22</v>
      </c>
      <c r="X2" s="3">
        <v>29</v>
      </c>
      <c r="Y2" s="3">
        <v>6</v>
      </c>
      <c r="Z2" s="3">
        <v>13</v>
      </c>
      <c r="AA2" s="3">
        <v>20</v>
      </c>
      <c r="AB2" s="3">
        <v>27</v>
      </c>
      <c r="AC2" s="3">
        <v>3</v>
      </c>
      <c r="AD2" s="3">
        <v>10</v>
      </c>
      <c r="AE2" s="3">
        <v>17</v>
      </c>
      <c r="AF2" s="3">
        <v>24</v>
      </c>
      <c r="AG2" s="3">
        <v>31</v>
      </c>
      <c r="AH2" s="3">
        <v>7</v>
      </c>
      <c r="AI2" s="3">
        <v>14</v>
      </c>
      <c r="AJ2" s="3">
        <v>21</v>
      </c>
      <c r="AK2" s="3">
        <v>28</v>
      </c>
      <c r="AL2" s="3">
        <v>5</v>
      </c>
      <c r="AM2" s="3">
        <v>12</v>
      </c>
      <c r="AN2" s="3">
        <v>19</v>
      </c>
      <c r="AO2" s="3">
        <v>26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/>
    </row>
    <row r="4" spans="1:92" x14ac:dyDescent="0.25">
      <c r="A4" s="7"/>
      <c r="B4" s="8"/>
      <c r="C4" s="9"/>
      <c r="D4" s="69"/>
      <c r="E4" s="11"/>
      <c r="F4" s="11"/>
      <c r="G4" s="11"/>
      <c r="H4" s="80" t="s">
        <v>170</v>
      </c>
      <c r="I4" s="11"/>
      <c r="J4" s="80" t="s">
        <v>170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J4" s="11"/>
      <c r="AK4" s="11"/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deelnemers'!A22</f>
        <v>SCHOUWAERTS</v>
      </c>
      <c r="B6" s="4" t="str">
        <f>'Namen deelnemers'!B22</f>
        <v>Gasparelli</v>
      </c>
      <c r="C6" s="33">
        <f>RANK($D6,$D$6:$D$48)</f>
        <v>1</v>
      </c>
      <c r="D6" s="70">
        <f>SUM(E6:AQ6)</f>
        <v>818</v>
      </c>
      <c r="E6" s="12">
        <v>85</v>
      </c>
      <c r="F6" s="12">
        <v>85</v>
      </c>
      <c r="G6" s="12">
        <v>90</v>
      </c>
      <c r="H6" s="12">
        <v>85</v>
      </c>
      <c r="I6" s="12">
        <v>94</v>
      </c>
      <c r="J6" s="12">
        <v>80</v>
      </c>
      <c r="M6" s="12">
        <v>105</v>
      </c>
      <c r="N6" s="12">
        <v>94</v>
      </c>
      <c r="O6" s="12">
        <v>100</v>
      </c>
      <c r="AL6" s="29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deelnemers'!A29</f>
        <v>VAN EEKELEN</v>
      </c>
      <c r="B7" s="4" t="str">
        <f>'Namen deelnemers'!B29</f>
        <v>Erwin</v>
      </c>
      <c r="C7" s="33">
        <f>RANK($D7,$D$6:$D$48)</f>
        <v>2</v>
      </c>
      <c r="D7" s="70">
        <f>SUM(E7:AQ7)</f>
        <v>723</v>
      </c>
      <c r="E7" s="12">
        <v>85</v>
      </c>
      <c r="F7" s="12">
        <v>85</v>
      </c>
      <c r="G7" s="12">
        <v>90</v>
      </c>
      <c r="I7" s="12">
        <v>94</v>
      </c>
      <c r="J7" s="12">
        <v>80</v>
      </c>
      <c r="K7" s="12">
        <v>90</v>
      </c>
      <c r="M7" s="12">
        <v>105</v>
      </c>
      <c r="N7" s="12">
        <v>94</v>
      </c>
      <c r="AL7" s="29"/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deelnemers'!A12</f>
        <v>FRANCKEN</v>
      </c>
      <c r="B8" s="4" t="str">
        <f>'Namen deelnemers'!B12</f>
        <v>Frank</v>
      </c>
      <c r="C8" s="33">
        <f>RANK($D8,$D$6:$D$48)</f>
        <v>3</v>
      </c>
      <c r="D8" s="70">
        <f>SUM(E8:AQ8)</f>
        <v>639</v>
      </c>
      <c r="E8" s="12">
        <v>85</v>
      </c>
      <c r="G8" s="12">
        <v>90</v>
      </c>
      <c r="H8" s="12">
        <v>85</v>
      </c>
      <c r="K8" s="12">
        <v>90</v>
      </c>
      <c r="L8" s="12">
        <v>90</v>
      </c>
      <c r="M8" s="12">
        <v>105</v>
      </c>
      <c r="N8" s="12">
        <v>94</v>
      </c>
      <c r="AL8" s="29"/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deelnemers'!A43</f>
        <v xml:space="preserve">PITTOORS </v>
      </c>
      <c r="B9" s="4" t="str">
        <f>'Namen deelnemers'!B43</f>
        <v>Serge</v>
      </c>
      <c r="C9" s="33">
        <f>RANK($D9,$D$6:$D$48)</f>
        <v>4</v>
      </c>
      <c r="D9" s="71">
        <f>SUM(E9:AQ9)</f>
        <v>638</v>
      </c>
      <c r="G9" s="12">
        <v>90</v>
      </c>
      <c r="H9" s="12">
        <v>85</v>
      </c>
      <c r="I9" s="12">
        <v>94</v>
      </c>
      <c r="J9" s="12">
        <v>80</v>
      </c>
      <c r="K9" s="12">
        <v>90</v>
      </c>
      <c r="M9" s="12">
        <v>105</v>
      </c>
      <c r="N9" s="12">
        <v>94</v>
      </c>
      <c r="AL9" s="12"/>
      <c r="AP9" s="2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deelnemers'!A38</f>
        <v>VREEKE</v>
      </c>
      <c r="B10" s="4" t="str">
        <f>'Namen deelnemers'!B38</f>
        <v>Marco</v>
      </c>
      <c r="C10" s="33">
        <f>RANK($D10,$D$6:$D$48)</f>
        <v>5</v>
      </c>
      <c r="D10" s="70">
        <f>SUM(E10:AQ10)</f>
        <v>633</v>
      </c>
      <c r="E10" s="12">
        <v>85</v>
      </c>
      <c r="F10" s="12">
        <v>85</v>
      </c>
      <c r="I10" s="12">
        <v>94</v>
      </c>
      <c r="J10" s="12">
        <v>80</v>
      </c>
      <c r="L10" s="12">
        <v>90</v>
      </c>
      <c r="M10" s="12">
        <v>105</v>
      </c>
      <c r="N10" s="12">
        <v>94</v>
      </c>
      <c r="AH10" s="29"/>
      <c r="AL10" s="12"/>
      <c r="AP10" s="2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deelnemers'!A16</f>
        <v>GUNS</v>
      </c>
      <c r="B11" s="4" t="str">
        <f>'Namen deelnemers'!B16</f>
        <v>Marc</v>
      </c>
      <c r="C11" s="33">
        <f>RANK($D11,$D$6:$D$48)</f>
        <v>6</v>
      </c>
      <c r="D11" s="70">
        <f>SUM(E11:AQ11)</f>
        <v>623</v>
      </c>
      <c r="E11" s="12">
        <v>85</v>
      </c>
      <c r="F11" s="12">
        <v>85</v>
      </c>
      <c r="G11" s="12">
        <v>90</v>
      </c>
      <c r="H11" s="12">
        <v>85</v>
      </c>
      <c r="I11" s="12">
        <v>94</v>
      </c>
      <c r="K11" s="12">
        <v>90</v>
      </c>
      <c r="N11" s="12">
        <v>94</v>
      </c>
      <c r="AL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deelnemers'!A27</f>
        <v>VAN DER POEL</v>
      </c>
      <c r="B12" s="4" t="str">
        <f>'Namen deelnemers'!B27</f>
        <v>Jack</v>
      </c>
      <c r="C12" s="33">
        <f>RANK($D12,$D$6:$D$48)</f>
        <v>7</v>
      </c>
      <c r="D12" s="70">
        <f>SUM(E12:AQ12)</f>
        <v>614</v>
      </c>
      <c r="E12" s="12">
        <v>85</v>
      </c>
      <c r="F12" s="12">
        <v>85</v>
      </c>
      <c r="G12" s="12">
        <v>90</v>
      </c>
      <c r="I12" s="12">
        <v>94</v>
      </c>
      <c r="J12" s="12">
        <v>80</v>
      </c>
      <c r="K12" s="12">
        <v>90</v>
      </c>
      <c r="L12" s="12">
        <v>90</v>
      </c>
      <c r="AL12" s="29"/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deelnemers'!A40</f>
        <v>WITJES</v>
      </c>
      <c r="B13" s="4" t="str">
        <f>'Namen deelnemers'!B40</f>
        <v>Paul</v>
      </c>
      <c r="C13" s="33">
        <f>RANK($D13,$D$6:$D$48)</f>
        <v>8</v>
      </c>
      <c r="D13" s="70">
        <f>SUM(E13:AQ13)</f>
        <v>464</v>
      </c>
      <c r="E13" s="12">
        <v>85</v>
      </c>
      <c r="G13" s="12">
        <v>90</v>
      </c>
      <c r="I13" s="12">
        <v>94</v>
      </c>
      <c r="K13" s="12">
        <v>90</v>
      </c>
      <c r="M13" s="12">
        <v>105</v>
      </c>
      <c r="AH13" s="29"/>
      <c r="AL13" s="12"/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deelnemers'!A10</f>
        <v>DINGEMANS</v>
      </c>
      <c r="B14" s="4" t="str">
        <f>'Namen deelnemers'!B10</f>
        <v>Marc</v>
      </c>
      <c r="C14" s="33">
        <f>RANK($D14,$D$6:$D$48)</f>
        <v>9</v>
      </c>
      <c r="D14" s="70">
        <f>SUM(E14:AQ14)</f>
        <v>453</v>
      </c>
      <c r="E14" s="12">
        <v>85</v>
      </c>
      <c r="G14" s="12">
        <v>90</v>
      </c>
      <c r="I14" s="12">
        <v>94</v>
      </c>
      <c r="K14" s="12">
        <v>90</v>
      </c>
      <c r="N14" s="12">
        <v>94</v>
      </c>
      <c r="AL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deelnemers'!A28</f>
        <v>VAN DER POEL</v>
      </c>
      <c r="B15" s="4" t="str">
        <f>'Namen deelnemers'!B28</f>
        <v>Lars</v>
      </c>
      <c r="C15" s="33">
        <f>RANK($D15,$D$6:$D$48)</f>
        <v>10</v>
      </c>
      <c r="D15" s="70">
        <f>SUM(E15:AQ15)</f>
        <v>434</v>
      </c>
      <c r="E15" s="12">
        <v>85</v>
      </c>
      <c r="F15" s="12">
        <v>85</v>
      </c>
      <c r="I15" s="12">
        <v>94</v>
      </c>
      <c r="J15" s="12">
        <v>80</v>
      </c>
      <c r="K15" s="12">
        <v>90</v>
      </c>
      <c r="AL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4" t="str">
        <f>'Namen deelnemers'!A39</f>
        <v>WIERSMA</v>
      </c>
      <c r="B16" s="4" t="str">
        <f>'Namen deelnemers'!B39</f>
        <v>Siebrand</v>
      </c>
      <c r="C16" s="33">
        <f>RANK($D16,$D$6:$D$48)</f>
        <v>11</v>
      </c>
      <c r="D16" s="70">
        <f>SUM(E16:AQ16)</f>
        <v>385</v>
      </c>
      <c r="K16" s="12">
        <v>90</v>
      </c>
      <c r="L16" s="12">
        <v>90</v>
      </c>
      <c r="M16" s="12">
        <v>105</v>
      </c>
      <c r="O16" s="12">
        <v>100</v>
      </c>
      <c r="AH16" s="29"/>
      <c r="AL16" s="12"/>
      <c r="AP16" s="2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deelnemers'!A35</f>
        <v>VAN NUETEN</v>
      </c>
      <c r="B17" s="4" t="str">
        <f>'Namen deelnemers'!B35</f>
        <v>Pol</v>
      </c>
      <c r="C17" s="33">
        <f>RANK($D17,$D$6:$D$48)</f>
        <v>12</v>
      </c>
      <c r="D17" s="70">
        <f>SUM(E17:AQ17)</f>
        <v>324</v>
      </c>
      <c r="G17" s="12">
        <v>90</v>
      </c>
      <c r="I17" s="12">
        <v>94</v>
      </c>
      <c r="N17" s="12">
        <v>40</v>
      </c>
      <c r="O17" s="12">
        <v>100</v>
      </c>
      <c r="AG17" s="29"/>
      <c r="AH17" s="29"/>
      <c r="AL17" s="29"/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deelnemers'!A17</f>
        <v>GUNS</v>
      </c>
      <c r="B18" s="4" t="str">
        <f>'Namen deelnemers'!B17</f>
        <v>Serge</v>
      </c>
      <c r="C18" s="33">
        <f>RANK($D18,$D$6:$D$48)</f>
        <v>13</v>
      </c>
      <c r="D18" s="70">
        <f>SUM(E18:AQ18)</f>
        <v>289</v>
      </c>
      <c r="K18" s="12">
        <v>90</v>
      </c>
      <c r="M18" s="12">
        <v>105</v>
      </c>
      <c r="N18" s="12">
        <v>94</v>
      </c>
      <c r="AL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deelnemers'!A42</f>
        <v xml:space="preserve">VERVOORT </v>
      </c>
      <c r="B19" s="4" t="str">
        <f>'Namen deelnemers'!B42</f>
        <v>Wim</v>
      </c>
      <c r="C19" s="33">
        <f>RANK($D19,$D$6:$D$48)</f>
        <v>14</v>
      </c>
      <c r="D19" s="70">
        <f>SUM(E19:AQ19)</f>
        <v>269</v>
      </c>
      <c r="F19" s="12">
        <v>85</v>
      </c>
      <c r="G19" s="12">
        <v>90</v>
      </c>
      <c r="I19" s="12">
        <v>94</v>
      </c>
      <c r="AL19" s="12"/>
      <c r="AP19" s="29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deelnemers'!A19</f>
        <v>JANSSENS</v>
      </c>
      <c r="B20" s="4" t="str">
        <f>'Namen deelnemers'!B19</f>
        <v>Raf</v>
      </c>
      <c r="C20" s="33">
        <f>RANK($D20,$D$6:$D$48)</f>
        <v>15</v>
      </c>
      <c r="D20" s="70">
        <f>SUM(E20:AQ20)</f>
        <v>260</v>
      </c>
      <c r="E20" s="12">
        <v>85</v>
      </c>
      <c r="F20" s="12">
        <v>85</v>
      </c>
      <c r="G20" s="12">
        <v>90</v>
      </c>
      <c r="AL20" s="29"/>
      <c r="AP20" s="29"/>
      <c r="AQ20" s="29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deelnemers'!A34</f>
        <v>VAN LOON</v>
      </c>
      <c r="B21" s="4" t="str">
        <f>'Namen deelnemers'!B34</f>
        <v>Paul</v>
      </c>
      <c r="C21" s="33">
        <f>RANK($D21,$D$6:$D$48)</f>
        <v>16</v>
      </c>
      <c r="D21" s="70">
        <f>SUM(E21:AQ21)</f>
        <v>190</v>
      </c>
      <c r="F21" s="12">
        <v>85</v>
      </c>
      <c r="M21" s="12">
        <v>105</v>
      </c>
      <c r="AH21" s="29"/>
      <c r="AL21" s="12"/>
      <c r="AP21" s="29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deelnemers'!A3</f>
        <v>BOGAERT</v>
      </c>
      <c r="B22" s="4" t="str">
        <f>'Namen deelnemers'!B3</f>
        <v>Ward</v>
      </c>
      <c r="C22" s="33">
        <f>RANK($D22,$D$6:$D$48)</f>
        <v>16</v>
      </c>
      <c r="D22" s="70">
        <f>SUM(E22:AQ22)</f>
        <v>190</v>
      </c>
      <c r="L22" s="12">
        <v>90</v>
      </c>
      <c r="O22" s="12">
        <v>100</v>
      </c>
      <c r="AL22" s="29"/>
      <c r="AP22" s="29"/>
      <c r="AQ22" s="29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75" t="s">
        <v>143</v>
      </c>
      <c r="B23" s="75" t="str">
        <f>'Namen deelnemers'!B41</f>
        <v>Yurgen</v>
      </c>
      <c r="C23" s="33">
        <f>RANK($D23,$D$6:$D$48)</f>
        <v>18</v>
      </c>
      <c r="D23" s="70">
        <f>SUM(E23:AQ23)</f>
        <v>185</v>
      </c>
      <c r="F23" s="12">
        <v>85</v>
      </c>
      <c r="O23" s="12">
        <v>100</v>
      </c>
      <c r="AH23" s="29"/>
      <c r="AL23" s="12"/>
      <c r="AP23" s="29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deelnemers'!A25</f>
        <v>STAPPERS</v>
      </c>
      <c r="B24" s="4" t="str">
        <f>'Namen deelnemers'!B25</f>
        <v>Jeroen</v>
      </c>
      <c r="C24" s="33">
        <f>RANK($D24,$D$6:$D$48)</f>
        <v>19</v>
      </c>
      <c r="D24" s="70">
        <f>SUM(E24:AQ24)</f>
        <v>175</v>
      </c>
      <c r="E24" s="12">
        <v>85</v>
      </c>
      <c r="K24" s="12">
        <v>90</v>
      </c>
      <c r="AL24" s="12"/>
      <c r="AP24" s="29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deelnemers'!A13</f>
        <v>GEERTS</v>
      </c>
      <c r="B25" s="4" t="str">
        <f>'Namen deelnemers'!B13</f>
        <v>Tony</v>
      </c>
      <c r="C25" s="33">
        <f>RANK($D25,$D$6:$D$48)</f>
        <v>20</v>
      </c>
      <c r="D25" s="70">
        <f>SUM(E25:AQ25)</f>
        <v>94</v>
      </c>
      <c r="I25" s="12">
        <v>94</v>
      </c>
      <c r="AL25" s="29"/>
      <c r="AP25" s="29"/>
      <c r="AQ25" s="29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deelnemers'!A9</f>
        <v>DHAEYERE</v>
      </c>
      <c r="B26" s="4" t="str">
        <f>'Namen deelnemers'!B9</f>
        <v>Mick</v>
      </c>
      <c r="C26" s="33">
        <f>RANK($D26,$D$6:$D$48)</f>
        <v>21</v>
      </c>
      <c r="D26" s="70">
        <f>SUM(E26:AQ26)</f>
        <v>85</v>
      </c>
      <c r="E26" s="12">
        <v>85</v>
      </c>
      <c r="AL26" s="29"/>
      <c r="AP26" s="29"/>
      <c r="AQ26" s="29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4" t="str">
        <f>'Namen deelnemers'!A32</f>
        <v>VAN HOOF</v>
      </c>
      <c r="B27" s="4" t="str">
        <f>'Namen deelnemers'!B32</f>
        <v>Danny</v>
      </c>
      <c r="C27" s="33">
        <f>RANK($D27,$D$6:$D$48)</f>
        <v>21</v>
      </c>
      <c r="D27" s="70">
        <f>SUM(E27:AQ27)</f>
        <v>85</v>
      </c>
      <c r="E27" s="12">
        <v>85</v>
      </c>
      <c r="AL27" s="12"/>
      <c r="AP27" s="29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</f>
        <v xml:space="preserve">BAUWENS </v>
      </c>
      <c r="B28" s="4" t="str">
        <f>'Namen deelnemers'!B1</f>
        <v>Steven</v>
      </c>
      <c r="C28" s="33">
        <f>RANK($D28,$D$6:$D$48)</f>
        <v>23</v>
      </c>
      <c r="D28" s="70">
        <f>SUM(E28:AQ28)</f>
        <v>0</v>
      </c>
      <c r="AL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deelnemers'!A2</f>
        <v>BEREK</v>
      </c>
      <c r="B29" s="4" t="str">
        <f>'Namen deelnemers'!B2</f>
        <v>Bjorn</v>
      </c>
      <c r="C29" s="33">
        <f>RANK($D29,$D$6:$D$48)</f>
        <v>23</v>
      </c>
      <c r="D29" s="70">
        <f>SUM(E29:AQ29)</f>
        <v>0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deelnemers'!A4</f>
        <v>BROECKHUYSEN</v>
      </c>
      <c r="B30" s="4" t="str">
        <f>'Namen deelnemers'!B4</f>
        <v>Tom</v>
      </c>
      <c r="C30" s="33">
        <f>RANK($D30,$D$6:$D$48)</f>
        <v>23</v>
      </c>
      <c r="D30" s="70">
        <f>SUM(E30:AQ30)</f>
        <v>0</v>
      </c>
      <c r="AL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deelnemers'!A5</f>
        <v>CLAESSENS</v>
      </c>
      <c r="B31" s="4" t="str">
        <f>'Namen deelnemers'!B5</f>
        <v>Dirk</v>
      </c>
      <c r="C31" s="33">
        <f>RANK($D31,$D$6:$D$48)</f>
        <v>23</v>
      </c>
      <c r="D31" s="70">
        <f>SUM(E31:AQ31)</f>
        <v>0</v>
      </c>
      <c r="AL31" s="29"/>
      <c r="AP31" s="29"/>
      <c r="AQ31" s="29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deelnemers'!A6</f>
        <v>COESEMS</v>
      </c>
      <c r="B32" s="4" t="str">
        <f>'Namen deelnemers'!B6</f>
        <v>Sven</v>
      </c>
      <c r="C32" s="33">
        <f>RANK($D32,$D$6:$D$48)</f>
        <v>23</v>
      </c>
      <c r="D32" s="70">
        <f>SUM(E32:AQ32)</f>
        <v>0</v>
      </c>
      <c r="AL32" s="29"/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deelnemers'!A7</f>
        <v>DE SCHUTTER</v>
      </c>
      <c r="B33" s="4" t="str">
        <f>'Namen deelnemers'!B7</f>
        <v>Jef</v>
      </c>
      <c r="C33" s="33">
        <f>RANK($D33,$D$6:$D$48)</f>
        <v>23</v>
      </c>
      <c r="D33" s="70">
        <f>SUM(E33:AQ33)</f>
        <v>0</v>
      </c>
      <c r="AG33" s="29"/>
      <c r="AH33" s="29"/>
      <c r="AL33" s="29"/>
      <c r="AP33" s="29"/>
      <c r="AQ33" s="29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deelnemers'!A8</f>
        <v>DEROOIJ</v>
      </c>
      <c r="B34" s="4" t="str">
        <f>'Namen deelnemers'!B8</f>
        <v>Thomas</v>
      </c>
      <c r="C34" s="33">
        <f>RANK($D34,$D$6:$D$48)</f>
        <v>23</v>
      </c>
      <c r="D34" s="70">
        <f>SUM(E34:AQ34)</f>
        <v>0</v>
      </c>
      <c r="AL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deelnemers'!A11</f>
        <v xml:space="preserve">FIFIELD </v>
      </c>
      <c r="B35" s="4" t="str">
        <f>'Namen deelnemers'!B11</f>
        <v>Jordan</v>
      </c>
      <c r="C35" s="33">
        <f>RANK($D35,$D$6:$D$48)</f>
        <v>23</v>
      </c>
      <c r="D35" s="70">
        <f>SUM(E35:AQ35)</f>
        <v>0</v>
      </c>
      <c r="AL35" s="29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deelnemers'!A14</f>
        <v xml:space="preserve">GILLESEN </v>
      </c>
      <c r="B36" s="4" t="str">
        <f>'Namen deelnemers'!B14</f>
        <v>Jamie</v>
      </c>
      <c r="C36" s="33">
        <f>RANK($D36,$D$6:$D$48)</f>
        <v>23</v>
      </c>
      <c r="D36" s="70">
        <f>SUM(E36:AQ36)</f>
        <v>0</v>
      </c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deelnemers'!A15</f>
        <v>GOVAERTS</v>
      </c>
      <c r="B37" s="4" t="str">
        <f>'Namen deelnemers'!B15</f>
        <v>Jef</v>
      </c>
      <c r="C37" s="33">
        <f>RANK($D37,$D$6:$D$48)</f>
        <v>23</v>
      </c>
      <c r="D37" s="70">
        <f>SUM(E37:AQ37)</f>
        <v>0</v>
      </c>
      <c r="AL37" s="29"/>
      <c r="AP37" s="29"/>
      <c r="AQ37" s="29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deelnemers'!A18</f>
        <v>JANSSEN JAN</v>
      </c>
      <c r="B38" s="4" t="str">
        <f>'Namen deelnemers'!B18</f>
        <v>JUNIOR</v>
      </c>
      <c r="C38" s="33">
        <f>RANK($D38,$D$6:$D$48)</f>
        <v>23</v>
      </c>
      <c r="D38" s="70">
        <f>SUM(E38:AQ38)</f>
        <v>0</v>
      </c>
      <c r="AL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deelnemers'!A20</f>
        <v>ROBYN</v>
      </c>
      <c r="B39" s="4" t="str">
        <f>'Namen deelnemers'!B20</f>
        <v>Sven</v>
      </c>
      <c r="C39" s="33">
        <f>RANK($D39,$D$6:$D$48)</f>
        <v>23</v>
      </c>
      <c r="D39" s="70">
        <f>SUM(E39:AQ39)</f>
        <v>0</v>
      </c>
      <c r="AL39" s="29"/>
      <c r="AP39" s="29"/>
      <c r="AQ39" s="29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deelnemers'!A21</f>
        <v>SCHITTECAT</v>
      </c>
      <c r="B40" s="4" t="str">
        <f>'Namen deelnemers'!B21</f>
        <v>Bruno</v>
      </c>
      <c r="C40" s="33">
        <f>RANK($D40,$D$6:$D$48)</f>
        <v>23</v>
      </c>
      <c r="D40" s="70">
        <f>SUM(E40:AQ40)</f>
        <v>0</v>
      </c>
      <c r="AL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deelnemers'!A24</f>
        <v>SCHROYEN</v>
      </c>
      <c r="B41" s="4" t="str">
        <f>'Namen deelnemers'!B24</f>
        <v>Jeroen</v>
      </c>
      <c r="C41" s="33">
        <f>RANK($D41,$D$6:$D$48)</f>
        <v>23</v>
      </c>
      <c r="D41" s="70">
        <f>SUM(E41:AQ41)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12"/>
      <c r="AM41" s="12"/>
      <c r="AN41" s="12"/>
      <c r="AO41" s="12"/>
      <c r="AP41" s="29"/>
      <c r="AQ41" s="12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deelnemers'!A23</f>
        <v>SCHROYEN</v>
      </c>
      <c r="B42" s="4" t="str">
        <f>'Namen deelnemers'!B23</f>
        <v>Lieven</v>
      </c>
      <c r="C42" s="33">
        <f>RANK($D42,$D$6:$D$48)</f>
        <v>23</v>
      </c>
      <c r="D42" s="70">
        <f>SUM(E42:AQ42)</f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29"/>
      <c r="AM42" s="12"/>
      <c r="AN42" s="12"/>
      <c r="AO42" s="12"/>
      <c r="AP42" s="29"/>
      <c r="AQ42" s="29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deelnemers'!A26</f>
        <v>STIJLEMAN</v>
      </c>
      <c r="B43" s="4" t="str">
        <f>'Namen deelnemers'!B26</f>
        <v>Ronny</v>
      </c>
      <c r="C43" s="33">
        <f>RANK($D43,$D$6:$D$48)</f>
        <v>23</v>
      </c>
      <c r="D43" s="70">
        <f>SUM(E43:AQ43)</f>
        <v>0</v>
      </c>
      <c r="AL43" s="29"/>
      <c r="AP43" s="29"/>
      <c r="AQ43" s="29"/>
    </row>
    <row r="44" spans="1:92" x14ac:dyDescent="0.25">
      <c r="A44" s="4" t="str">
        <f>'Namen deelnemers'!A30</f>
        <v>VAN EEKELEN</v>
      </c>
      <c r="B44" s="4" t="str">
        <f>'Namen deelnemers'!B30</f>
        <v>Witse</v>
      </c>
      <c r="C44" s="33">
        <f>RANK($D44,$D$6:$D$48)</f>
        <v>23</v>
      </c>
      <c r="D44" s="70">
        <f>SUM(E44:AQ44)</f>
        <v>0</v>
      </c>
      <c r="AL44" s="12"/>
      <c r="AP44" s="29"/>
      <c r="AQ44" s="12"/>
    </row>
    <row r="45" spans="1:92" ht="13.8" customHeight="1" x14ac:dyDescent="0.25">
      <c r="A45" s="4" t="str">
        <f>'Namen deelnemers'!A31</f>
        <v>VAN HOFFELEN</v>
      </c>
      <c r="B45" s="4" t="str">
        <f>'Namen deelnemers'!B31</f>
        <v>Dirk</v>
      </c>
      <c r="C45" s="33">
        <f>RANK($D45,$D$6:$D$48)</f>
        <v>23</v>
      </c>
      <c r="D45" s="70">
        <f>SUM(E45:AQ45)</f>
        <v>0</v>
      </c>
      <c r="AL45" s="12"/>
      <c r="AP45" s="29"/>
      <c r="AQ45" s="12"/>
    </row>
    <row r="46" spans="1:92" ht="13.8" customHeight="1" x14ac:dyDescent="0.25">
      <c r="A46" s="4" t="str">
        <f>'Namen deelnemers'!A33</f>
        <v>VAN HOUTVEN</v>
      </c>
      <c r="B46" s="4" t="str">
        <f>'Namen deelnemers'!B33</f>
        <v>Marc</v>
      </c>
      <c r="C46" s="76">
        <f>RANK($D46,$D$6:$D$48)</f>
        <v>23</v>
      </c>
      <c r="D46" s="70">
        <f>SUM(E46:AQ46)</f>
        <v>0</v>
      </c>
      <c r="AG46" s="29"/>
      <c r="AH46" s="29"/>
      <c r="AL46" s="29"/>
      <c r="AP46" s="29"/>
      <c r="AQ46" s="29"/>
    </row>
    <row r="47" spans="1:92" ht="13.8" customHeight="1" x14ac:dyDescent="0.25">
      <c r="A47" s="4" t="str">
        <f>'Namen deelnemers'!A36</f>
        <v>VAN PUT</v>
      </c>
      <c r="B47" s="4" t="str">
        <f>'Namen deelnemers'!B36</f>
        <v>Kevin</v>
      </c>
      <c r="C47" s="33">
        <f>RANK($D47,$D$6:$D$48)</f>
        <v>23</v>
      </c>
      <c r="D47" s="70">
        <f>SUM(E47:AQ47)</f>
        <v>0</v>
      </c>
      <c r="AH47" s="29"/>
      <c r="AL47" s="12"/>
      <c r="AP47" s="29"/>
      <c r="AQ47" s="12"/>
    </row>
    <row r="48" spans="1:92" ht="13.8" customHeight="1" x14ac:dyDescent="0.25">
      <c r="A48" s="75" t="str">
        <f>'Namen deelnemers'!A37</f>
        <v>VAN TRIJP</v>
      </c>
      <c r="B48" s="75" t="str">
        <f>'Namen deelnemers'!B37</f>
        <v>Jack</v>
      </c>
      <c r="C48" s="33">
        <f>RANK($D48,$D$6:$D$48)</f>
        <v>23</v>
      </c>
      <c r="D48" s="70">
        <f>SUM(E48:AQ48)</f>
        <v>0</v>
      </c>
      <c r="AH48" s="29"/>
      <c r="AL48" s="12"/>
      <c r="AP48" s="29"/>
      <c r="AQ48" s="12"/>
    </row>
    <row r="49" spans="1:43" x14ac:dyDescent="0.25">
      <c r="A49" s="4"/>
      <c r="B49" s="4"/>
      <c r="C49" s="81"/>
      <c r="D49" s="8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H49" s="29"/>
      <c r="AL49" s="12"/>
      <c r="AP49" s="29"/>
      <c r="AQ49" s="12"/>
    </row>
    <row r="50" spans="1:43" x14ac:dyDescent="0.25">
      <c r="A50" s="60" t="s">
        <v>57</v>
      </c>
      <c r="B50" s="61"/>
      <c r="C50" s="62"/>
      <c r="D50" s="72"/>
      <c r="E50" s="73">
        <v>32.700000000000003</v>
      </c>
      <c r="F50" s="63">
        <v>33</v>
      </c>
      <c r="G50" s="63">
        <v>34</v>
      </c>
      <c r="H50" s="63">
        <v>33</v>
      </c>
      <c r="I50" s="63">
        <v>34</v>
      </c>
      <c r="J50" s="63">
        <v>32</v>
      </c>
      <c r="K50" s="63"/>
      <c r="L50" s="63">
        <v>33.6</v>
      </c>
      <c r="M50" s="63">
        <v>34.200000000000003</v>
      </c>
      <c r="N50" s="63">
        <v>34.6</v>
      </c>
      <c r="O50" s="63">
        <v>34.200000000000003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63"/>
      <c r="AI50" s="63"/>
      <c r="AJ50" s="63"/>
      <c r="AK50" s="63"/>
      <c r="AL50" s="63"/>
      <c r="AM50" s="63"/>
      <c r="AN50" s="63"/>
      <c r="AO50" s="63"/>
      <c r="AP50" s="63"/>
      <c r="AQ50" s="65"/>
    </row>
    <row r="51" spans="1:43" x14ac:dyDescent="0.25">
      <c r="A51" s="23" t="s">
        <v>58</v>
      </c>
      <c r="B51" s="16"/>
      <c r="C51" s="9"/>
      <c r="D51" s="70"/>
      <c r="E51" s="74">
        <v>13</v>
      </c>
      <c r="F51" s="11">
        <v>11</v>
      </c>
      <c r="G51" s="11">
        <v>11</v>
      </c>
      <c r="H51" s="11">
        <v>5</v>
      </c>
      <c r="I51" s="11">
        <v>15</v>
      </c>
      <c r="J51" s="11">
        <v>6</v>
      </c>
      <c r="K51" s="11">
        <v>11</v>
      </c>
      <c r="L51" s="11">
        <v>5</v>
      </c>
      <c r="M51" s="11">
        <v>10</v>
      </c>
      <c r="N51" s="11">
        <v>9</v>
      </c>
      <c r="O51" s="11">
        <v>7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32"/>
      <c r="AH51" s="32"/>
      <c r="AI51" s="11"/>
      <c r="AJ51" s="11"/>
      <c r="AK51" s="11"/>
      <c r="AL51" s="32"/>
      <c r="AM51" s="11"/>
      <c r="AN51" s="11"/>
      <c r="AO51" s="11"/>
      <c r="AP51" s="32"/>
      <c r="AQ51" s="12"/>
    </row>
    <row r="52" spans="1:43" x14ac:dyDescent="0.25">
      <c r="A52" s="24"/>
      <c r="B52" s="25"/>
      <c r="C52" s="14"/>
      <c r="D52" s="7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32"/>
      <c r="AH52" s="11"/>
      <c r="AI52" s="11"/>
      <c r="AJ52" s="11"/>
      <c r="AK52" s="11"/>
      <c r="AL52" s="11"/>
      <c r="AM52" s="11"/>
      <c r="AN52" s="11"/>
      <c r="AO52" s="11"/>
      <c r="AP52" s="11"/>
    </row>
    <row r="54" spans="1:43" x14ac:dyDescent="0.25">
      <c r="A54" s="4" t="s">
        <v>149</v>
      </c>
    </row>
    <row r="56" spans="1:43" x14ac:dyDescent="0.25">
      <c r="A56" t="s">
        <v>59</v>
      </c>
      <c r="D56" s="29">
        <f>SUM(E56:AQ56)</f>
        <v>279</v>
      </c>
      <c r="H56" s="12">
        <v>85</v>
      </c>
      <c r="I56" s="12">
        <v>94</v>
      </c>
      <c r="O56" s="12">
        <v>100</v>
      </c>
    </row>
    <row r="57" spans="1:43" x14ac:dyDescent="0.25">
      <c r="A57" t="s">
        <v>62</v>
      </c>
      <c r="D57" s="29">
        <f t="shared" ref="D57:D60" si="0">SUM(E57:AQ57)</f>
        <v>185</v>
      </c>
      <c r="F57" s="12">
        <v>85</v>
      </c>
      <c r="O57" s="12">
        <v>100</v>
      </c>
    </row>
    <row r="58" spans="1:43" x14ac:dyDescent="0.25">
      <c r="A58" t="s">
        <v>175</v>
      </c>
      <c r="M58" s="12">
        <v>105</v>
      </c>
    </row>
    <row r="59" spans="1:43" x14ac:dyDescent="0.25">
      <c r="A59" t="s">
        <v>171</v>
      </c>
      <c r="D59" s="29">
        <f t="shared" si="0"/>
        <v>94</v>
      </c>
      <c r="I59" s="12">
        <v>94</v>
      </c>
    </row>
    <row r="60" spans="1:43" x14ac:dyDescent="0.25">
      <c r="A60" t="s">
        <v>172</v>
      </c>
      <c r="D60" s="29">
        <f t="shared" si="0"/>
        <v>94</v>
      </c>
      <c r="I60" s="12">
        <v>94</v>
      </c>
    </row>
  </sheetData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6D93-62D9-4E4F-9295-3EF8FBF5E34F}">
  <dimension ref="A1:CN71"/>
  <sheetViews>
    <sheetView zoomScale="80" zoomScaleNormal="80" workbookViewId="0">
      <pane xSplit="1" topLeftCell="B1" activePane="topRight" state="frozen"/>
      <selection pane="topRight" activeCell="AU50" sqref="AU50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 t="s">
        <v>3</v>
      </c>
      <c r="K1" s="1"/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2</v>
      </c>
      <c r="U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2</v>
      </c>
      <c r="AD1" s="1" t="s">
        <v>7</v>
      </c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25</v>
      </c>
      <c r="F2" s="3">
        <v>3</v>
      </c>
      <c r="G2" s="3">
        <v>10</v>
      </c>
      <c r="H2" s="3">
        <v>17</v>
      </c>
      <c r="I2" s="3">
        <v>24</v>
      </c>
      <c r="J2" s="3">
        <v>1</v>
      </c>
      <c r="K2" s="3">
        <v>7</v>
      </c>
      <c r="L2" s="3">
        <v>14</v>
      </c>
      <c r="M2" s="3">
        <v>21</v>
      </c>
      <c r="N2" s="3">
        <v>28</v>
      </c>
      <c r="O2" s="3">
        <v>5</v>
      </c>
      <c r="P2" s="3">
        <v>9</v>
      </c>
      <c r="Q2" s="3">
        <v>12</v>
      </c>
      <c r="R2" s="3">
        <v>20</v>
      </c>
      <c r="S2" s="3">
        <v>26</v>
      </c>
      <c r="T2" s="3">
        <v>2</v>
      </c>
      <c r="U2" s="3">
        <v>9</v>
      </c>
      <c r="V2" s="3">
        <v>16</v>
      </c>
      <c r="W2" s="3">
        <v>23</v>
      </c>
      <c r="X2" s="3">
        <v>30</v>
      </c>
      <c r="Y2" s="3">
        <v>7</v>
      </c>
      <c r="Z2" s="3">
        <v>14</v>
      </c>
      <c r="AA2" s="3">
        <v>21</v>
      </c>
      <c r="AB2" s="3">
        <v>28</v>
      </c>
      <c r="AC2" s="3">
        <v>4</v>
      </c>
      <c r="AD2" s="3">
        <v>11</v>
      </c>
      <c r="AE2" s="3">
        <v>18</v>
      </c>
      <c r="AF2" s="3">
        <v>25</v>
      </c>
      <c r="AG2" s="3">
        <v>1</v>
      </c>
      <c r="AH2" s="3">
        <v>8</v>
      </c>
      <c r="AI2" s="3">
        <v>15</v>
      </c>
      <c r="AJ2" s="3">
        <v>22</v>
      </c>
      <c r="AK2" s="3">
        <v>29</v>
      </c>
      <c r="AL2" s="3">
        <v>6</v>
      </c>
      <c r="AM2" s="3">
        <v>13</v>
      </c>
      <c r="AN2" s="3">
        <v>20</v>
      </c>
      <c r="AO2" s="3">
        <v>27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69"/>
      <c r="E4" s="11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I4" s="78" t="s">
        <v>163</v>
      </c>
      <c r="AJ4" s="11"/>
      <c r="AK4" s="28" t="s">
        <v>165</v>
      </c>
      <c r="AL4" s="77" t="s">
        <v>164</v>
      </c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deelnemers'!A22</f>
        <v>SCHOUWAERTS</v>
      </c>
      <c r="B6" s="4" t="str">
        <f>'Namen deelnemers'!B22</f>
        <v>Gasparelli</v>
      </c>
      <c r="C6" s="33">
        <f t="shared" ref="C6:C47" si="0">RANK($D6,$D$6:$D$47)</f>
        <v>1</v>
      </c>
      <c r="D6" s="70">
        <f t="shared" ref="D6:D47" si="1">SUM(E6:AQ6)</f>
        <v>2812</v>
      </c>
      <c r="E6" s="12">
        <v>85</v>
      </c>
      <c r="F6" s="12">
        <v>80</v>
      </c>
      <c r="G6" s="12">
        <v>85</v>
      </c>
      <c r="H6" s="12">
        <v>85</v>
      </c>
      <c r="I6" s="12">
        <v>83</v>
      </c>
      <c r="J6" s="12">
        <v>75</v>
      </c>
      <c r="K6" s="12">
        <v>97</v>
      </c>
      <c r="L6" s="12">
        <v>88</v>
      </c>
      <c r="M6" s="12">
        <v>90</v>
      </c>
      <c r="N6" s="12">
        <v>87</v>
      </c>
      <c r="O6" s="12">
        <v>95</v>
      </c>
      <c r="P6" s="12">
        <v>102</v>
      </c>
      <c r="Q6" s="12">
        <v>126</v>
      </c>
      <c r="R6" s="12">
        <v>85</v>
      </c>
      <c r="S6" s="12">
        <v>85</v>
      </c>
      <c r="T6" s="12">
        <v>150</v>
      </c>
      <c r="V6" s="12">
        <v>120</v>
      </c>
      <c r="W6" s="12">
        <v>100</v>
      </c>
      <c r="Z6" s="12">
        <v>92</v>
      </c>
      <c r="AA6" s="12">
        <v>155</v>
      </c>
      <c r="AB6" s="12">
        <v>100</v>
      </c>
      <c r="AC6" s="12">
        <v>93</v>
      </c>
      <c r="AD6" s="12">
        <v>154</v>
      </c>
      <c r="AE6" s="12">
        <v>105</v>
      </c>
      <c r="AF6" s="12">
        <v>100</v>
      </c>
      <c r="AH6">
        <v>80</v>
      </c>
      <c r="AI6" s="12">
        <v>80</v>
      </c>
      <c r="AJ6" s="12">
        <v>40</v>
      </c>
      <c r="AK6" s="12">
        <v>95</v>
      </c>
      <c r="AL6" s="29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deelnemers'!A27</f>
        <v>VAN DER POEL</v>
      </c>
      <c r="B7" s="4" t="str">
        <f>'Namen deelnemers'!B27</f>
        <v>Jack</v>
      </c>
      <c r="C7" s="33">
        <f t="shared" si="0"/>
        <v>2</v>
      </c>
      <c r="D7" s="70">
        <f t="shared" si="1"/>
        <v>2467</v>
      </c>
      <c r="E7" s="12">
        <v>85</v>
      </c>
      <c r="F7" s="12">
        <v>80</v>
      </c>
      <c r="G7" s="12">
        <v>85</v>
      </c>
      <c r="H7" s="12">
        <v>85</v>
      </c>
      <c r="I7" s="12">
        <v>83</v>
      </c>
      <c r="K7" s="12">
        <v>97</v>
      </c>
      <c r="O7" s="12">
        <v>95</v>
      </c>
      <c r="P7" s="12">
        <v>102</v>
      </c>
      <c r="Q7" s="12">
        <v>126</v>
      </c>
      <c r="R7" s="12">
        <v>85</v>
      </c>
      <c r="S7" s="12">
        <v>85</v>
      </c>
      <c r="T7" s="12">
        <v>150</v>
      </c>
      <c r="W7" s="12">
        <v>100</v>
      </c>
      <c r="Y7" s="12">
        <v>100</v>
      </c>
      <c r="Z7" s="12">
        <v>92</v>
      </c>
      <c r="AB7" s="12">
        <v>100</v>
      </c>
      <c r="AC7" s="12">
        <v>93</v>
      </c>
      <c r="AD7" s="12">
        <v>154</v>
      </c>
      <c r="AE7" s="12">
        <v>105</v>
      </c>
      <c r="AF7" s="12">
        <v>100</v>
      </c>
      <c r="AI7" s="12">
        <v>80</v>
      </c>
      <c r="AJ7" s="12">
        <v>90</v>
      </c>
      <c r="AK7" s="12">
        <v>100</v>
      </c>
      <c r="AL7" s="29"/>
      <c r="AM7" s="12">
        <v>40</v>
      </c>
      <c r="AN7" s="12">
        <v>80</v>
      </c>
      <c r="AO7" s="12">
        <v>75</v>
      </c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deelnemers'!A12</f>
        <v>FRANCKEN</v>
      </c>
      <c r="B8" s="4" t="str">
        <f>'Namen deelnemers'!B12</f>
        <v>Frank</v>
      </c>
      <c r="C8" s="33">
        <f t="shared" si="0"/>
        <v>3</v>
      </c>
      <c r="D8" s="70">
        <f t="shared" si="1"/>
        <v>2393</v>
      </c>
      <c r="F8" s="12">
        <v>80</v>
      </c>
      <c r="G8" s="12">
        <v>85</v>
      </c>
      <c r="H8" s="12">
        <v>85</v>
      </c>
      <c r="J8" s="12">
        <v>75</v>
      </c>
      <c r="K8" s="12">
        <v>97</v>
      </c>
      <c r="M8" s="12">
        <v>90</v>
      </c>
      <c r="N8" s="12">
        <v>87</v>
      </c>
      <c r="O8" s="12">
        <v>95</v>
      </c>
      <c r="P8" s="12">
        <v>102</v>
      </c>
      <c r="Q8" s="12">
        <v>126</v>
      </c>
      <c r="T8" s="12">
        <v>150</v>
      </c>
      <c r="U8" s="12">
        <v>92</v>
      </c>
      <c r="X8" s="12">
        <v>85</v>
      </c>
      <c r="Y8" s="12">
        <v>100</v>
      </c>
      <c r="AA8" s="12">
        <v>155</v>
      </c>
      <c r="AB8" s="12">
        <v>100</v>
      </c>
      <c r="AD8" s="12">
        <v>154</v>
      </c>
      <c r="AE8" s="12">
        <v>105</v>
      </c>
      <c r="AF8" s="12">
        <v>100</v>
      </c>
      <c r="AI8" s="12">
        <v>80</v>
      </c>
      <c r="AK8" s="12">
        <v>100</v>
      </c>
      <c r="AL8" s="29"/>
      <c r="AM8" s="12">
        <v>95</v>
      </c>
      <c r="AN8" s="12">
        <v>80</v>
      </c>
      <c r="AO8" s="12">
        <v>75</v>
      </c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deelnemers'!A35</f>
        <v>VAN NUETEN</v>
      </c>
      <c r="B9" s="4" t="str">
        <f>'Namen deelnemers'!B35</f>
        <v>Pol</v>
      </c>
      <c r="C9" s="33">
        <f t="shared" si="0"/>
        <v>4</v>
      </c>
      <c r="D9" s="71">
        <f t="shared" si="1"/>
        <v>1972</v>
      </c>
      <c r="J9" s="12">
        <v>75</v>
      </c>
      <c r="K9" s="12">
        <v>97</v>
      </c>
      <c r="L9" s="12">
        <v>88</v>
      </c>
      <c r="P9" s="12">
        <v>102</v>
      </c>
      <c r="Q9" s="12">
        <v>126</v>
      </c>
      <c r="T9" s="12">
        <v>150</v>
      </c>
      <c r="W9" s="12">
        <v>100</v>
      </c>
      <c r="X9" s="12">
        <v>85</v>
      </c>
      <c r="Y9" s="12">
        <v>100</v>
      </c>
      <c r="Z9" s="12">
        <v>92</v>
      </c>
      <c r="AA9" s="12">
        <v>155</v>
      </c>
      <c r="AB9" s="12">
        <v>100</v>
      </c>
      <c r="AC9" s="12">
        <v>93</v>
      </c>
      <c r="AD9" s="12">
        <v>154</v>
      </c>
      <c r="AE9" s="12">
        <v>105</v>
      </c>
      <c r="AF9" s="12">
        <v>100</v>
      </c>
      <c r="AG9" s="29">
        <v>80</v>
      </c>
      <c r="AH9" s="29">
        <v>80</v>
      </c>
      <c r="AJ9" s="12">
        <v>90</v>
      </c>
      <c r="AL9" s="29"/>
      <c r="AP9" s="29"/>
      <c r="AQ9" s="29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deelnemers'!A10</f>
        <v>DINGEMANS</v>
      </c>
      <c r="B10" s="4" t="str">
        <f>'Namen deelnemers'!B10</f>
        <v>Marc</v>
      </c>
      <c r="C10" s="33">
        <f t="shared" si="0"/>
        <v>5</v>
      </c>
      <c r="D10" s="70">
        <f t="shared" si="1"/>
        <v>1960</v>
      </c>
      <c r="F10" s="12">
        <v>80</v>
      </c>
      <c r="G10" s="12">
        <v>85</v>
      </c>
      <c r="N10" s="12">
        <v>87</v>
      </c>
      <c r="O10" s="12">
        <v>95</v>
      </c>
      <c r="P10" s="12">
        <v>102</v>
      </c>
      <c r="Q10" s="12">
        <v>126</v>
      </c>
      <c r="T10" s="12">
        <v>150</v>
      </c>
      <c r="U10" s="12">
        <v>92</v>
      </c>
      <c r="W10" s="12">
        <v>100</v>
      </c>
      <c r="X10" s="12">
        <v>85</v>
      </c>
      <c r="Y10" s="12">
        <v>100</v>
      </c>
      <c r="AB10" s="12">
        <v>40</v>
      </c>
      <c r="AC10" s="12">
        <v>93</v>
      </c>
      <c r="AE10" s="12">
        <v>105</v>
      </c>
      <c r="AF10" s="12">
        <v>100</v>
      </c>
      <c r="AI10" s="12">
        <v>80</v>
      </c>
      <c r="AJ10" s="12">
        <v>90</v>
      </c>
      <c r="AK10" s="12">
        <v>100</v>
      </c>
      <c r="AL10" s="29"/>
      <c r="AM10" s="12">
        <v>95</v>
      </c>
      <c r="AN10" s="12">
        <v>80</v>
      </c>
      <c r="AO10" s="12">
        <v>75</v>
      </c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deelnemers'!A39</f>
        <v>WIERSMA</v>
      </c>
      <c r="B11" s="4" t="str">
        <f>'Namen deelnemers'!B39</f>
        <v>Siebrand</v>
      </c>
      <c r="C11" s="33">
        <f t="shared" si="0"/>
        <v>6</v>
      </c>
      <c r="D11" s="70">
        <f t="shared" si="1"/>
        <v>1898</v>
      </c>
      <c r="K11" s="12">
        <v>97</v>
      </c>
      <c r="M11" s="12">
        <v>90</v>
      </c>
      <c r="N11" s="12">
        <v>87</v>
      </c>
      <c r="O11" s="12">
        <v>95</v>
      </c>
      <c r="P11" s="12">
        <v>102</v>
      </c>
      <c r="S11" s="12">
        <v>85</v>
      </c>
      <c r="T11" s="12">
        <v>150</v>
      </c>
      <c r="U11" s="12">
        <v>92</v>
      </c>
      <c r="V11" s="12">
        <v>120</v>
      </c>
      <c r="W11" s="12">
        <v>100</v>
      </c>
      <c r="X11" s="12">
        <v>85</v>
      </c>
      <c r="Z11" s="12">
        <v>92</v>
      </c>
      <c r="AC11" s="12">
        <v>93</v>
      </c>
      <c r="AE11" s="12">
        <v>105</v>
      </c>
      <c r="AF11" s="12">
        <v>100</v>
      </c>
      <c r="AH11" s="29"/>
      <c r="AI11" s="12">
        <v>80</v>
      </c>
      <c r="AJ11" s="12">
        <v>90</v>
      </c>
      <c r="AL11" s="12"/>
      <c r="AM11" s="12">
        <v>80</v>
      </c>
      <c r="AN11" s="12">
        <v>80</v>
      </c>
      <c r="AO11" s="12">
        <v>75</v>
      </c>
      <c r="AP11" s="2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deelnemers'!A29</f>
        <v>VAN EEKELEN</v>
      </c>
      <c r="B12" s="4" t="str">
        <f>'Namen deelnemers'!B29</f>
        <v>Erwin</v>
      </c>
      <c r="C12" s="33">
        <f t="shared" si="0"/>
        <v>7</v>
      </c>
      <c r="D12" s="70">
        <f t="shared" si="1"/>
        <v>1716</v>
      </c>
      <c r="K12" s="12">
        <v>97</v>
      </c>
      <c r="N12" s="12">
        <v>87</v>
      </c>
      <c r="P12" s="12">
        <v>60</v>
      </c>
      <c r="Q12" s="12">
        <v>126</v>
      </c>
      <c r="S12" s="12">
        <v>85</v>
      </c>
      <c r="U12" s="12">
        <v>92</v>
      </c>
      <c r="W12" s="12">
        <v>100</v>
      </c>
      <c r="X12" s="12">
        <v>30</v>
      </c>
      <c r="Y12" s="12">
        <v>100</v>
      </c>
      <c r="Z12" s="12">
        <v>92</v>
      </c>
      <c r="AA12" s="12">
        <v>75</v>
      </c>
      <c r="AB12" s="12">
        <v>100</v>
      </c>
      <c r="AC12" s="12">
        <v>93</v>
      </c>
      <c r="AD12" s="12">
        <v>154</v>
      </c>
      <c r="AI12" s="12">
        <v>80</v>
      </c>
      <c r="AK12" s="12">
        <v>100</v>
      </c>
      <c r="AL12" s="29"/>
      <c r="AM12" s="12">
        <v>90</v>
      </c>
      <c r="AN12" s="12">
        <v>80</v>
      </c>
      <c r="AO12" s="12">
        <v>75</v>
      </c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deelnemers'!A32</f>
        <v>VAN HOOF</v>
      </c>
      <c r="B13" s="4" t="str">
        <f>'Namen deelnemers'!B32</f>
        <v>Danny</v>
      </c>
      <c r="C13" s="33">
        <f t="shared" si="0"/>
        <v>8</v>
      </c>
      <c r="D13" s="70">
        <f t="shared" si="1"/>
        <v>1689</v>
      </c>
      <c r="E13" s="12">
        <v>85</v>
      </c>
      <c r="K13" s="12">
        <v>97</v>
      </c>
      <c r="L13" s="12">
        <v>88</v>
      </c>
      <c r="M13" s="12">
        <v>90</v>
      </c>
      <c r="O13" s="12">
        <v>95</v>
      </c>
      <c r="Q13" s="12">
        <v>15</v>
      </c>
      <c r="R13" s="12">
        <v>85</v>
      </c>
      <c r="T13" s="12">
        <v>150</v>
      </c>
      <c r="X13" s="12">
        <v>85</v>
      </c>
      <c r="Y13" s="12">
        <v>30</v>
      </c>
      <c r="Z13" s="12">
        <v>92</v>
      </c>
      <c r="AB13" s="12">
        <v>100</v>
      </c>
      <c r="AC13" s="12">
        <v>93</v>
      </c>
      <c r="AD13" s="12">
        <v>154</v>
      </c>
      <c r="AH13">
        <v>80</v>
      </c>
      <c r="AI13" s="12">
        <v>80</v>
      </c>
      <c r="AK13" s="12">
        <v>100</v>
      </c>
      <c r="AL13" s="12"/>
      <c r="AM13" s="12">
        <v>95</v>
      </c>
      <c r="AO13" s="12">
        <v>75</v>
      </c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deelnemers'!A17</f>
        <v>GUNS</v>
      </c>
      <c r="B14" s="4" t="str">
        <f>'Namen deelnemers'!B17</f>
        <v>Serge</v>
      </c>
      <c r="C14" s="33">
        <f t="shared" si="0"/>
        <v>9</v>
      </c>
      <c r="D14" s="70">
        <f t="shared" si="1"/>
        <v>1222</v>
      </c>
      <c r="E14" s="12">
        <v>85</v>
      </c>
      <c r="F14" s="12">
        <v>80</v>
      </c>
      <c r="G14" s="12">
        <v>85</v>
      </c>
      <c r="H14" s="12">
        <v>85</v>
      </c>
      <c r="K14" s="12">
        <v>97</v>
      </c>
      <c r="L14" s="12">
        <v>88</v>
      </c>
      <c r="O14" s="12">
        <v>95</v>
      </c>
      <c r="P14" s="12">
        <v>102</v>
      </c>
      <c r="S14" s="12">
        <v>85</v>
      </c>
      <c r="T14" s="12">
        <v>150</v>
      </c>
      <c r="W14" s="12">
        <v>100</v>
      </c>
      <c r="AB14" s="12">
        <v>100</v>
      </c>
      <c r="AJ14" s="12">
        <v>70</v>
      </c>
      <c r="AL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deelnemers'!A40</f>
        <v>WITJES</v>
      </c>
      <c r="B15" s="4" t="str">
        <f>'Namen deelnemers'!B40</f>
        <v>Paul</v>
      </c>
      <c r="C15" s="33">
        <f t="shared" si="0"/>
        <v>10</v>
      </c>
      <c r="D15" s="70">
        <f t="shared" si="1"/>
        <v>1182</v>
      </c>
      <c r="E15" s="12">
        <v>85</v>
      </c>
      <c r="F15" s="12">
        <v>80</v>
      </c>
      <c r="H15" s="12">
        <v>85</v>
      </c>
      <c r="J15" s="12">
        <v>75</v>
      </c>
      <c r="M15" s="12">
        <v>90</v>
      </c>
      <c r="S15" s="12">
        <v>85</v>
      </c>
      <c r="T15" s="12">
        <v>150</v>
      </c>
      <c r="U15" s="12">
        <v>92</v>
      </c>
      <c r="AE15" s="12">
        <v>105</v>
      </c>
      <c r="AH15" s="29"/>
      <c r="AI15" s="12">
        <v>80</v>
      </c>
      <c r="AK15" s="12">
        <v>100</v>
      </c>
      <c r="AL15" s="12"/>
      <c r="AN15" s="12">
        <v>80</v>
      </c>
      <c r="AO15" s="12">
        <v>75</v>
      </c>
      <c r="AP15" s="2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75" t="str">
        <f>'Namen deelnemers'!A37</f>
        <v>VAN TRIJP</v>
      </c>
      <c r="B16" s="75" t="str">
        <f>'Namen deelnemers'!B37</f>
        <v>Jack</v>
      </c>
      <c r="C16" s="33">
        <f t="shared" si="0"/>
        <v>11</v>
      </c>
      <c r="D16" s="70">
        <f t="shared" si="1"/>
        <v>1160</v>
      </c>
      <c r="G16" s="12">
        <v>85</v>
      </c>
      <c r="P16" s="12">
        <v>102</v>
      </c>
      <c r="Q16" s="12">
        <v>126</v>
      </c>
      <c r="S16" s="12">
        <v>85</v>
      </c>
      <c r="U16" s="12">
        <v>92</v>
      </c>
      <c r="W16" s="12">
        <v>100</v>
      </c>
      <c r="Z16" s="12">
        <v>92</v>
      </c>
      <c r="AB16" s="12">
        <v>100</v>
      </c>
      <c r="AC16" s="12">
        <v>93</v>
      </c>
      <c r="AE16" s="12">
        <v>105</v>
      </c>
      <c r="AF16" s="12">
        <v>100</v>
      </c>
      <c r="AH16" s="29"/>
      <c r="AI16" s="12">
        <v>80</v>
      </c>
      <c r="AL16" s="12"/>
      <c r="AP16" s="2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deelnemers'!A16</f>
        <v>GUNS</v>
      </c>
      <c r="B17" s="4" t="str">
        <f>'Namen deelnemers'!B16</f>
        <v>Marc</v>
      </c>
      <c r="C17" s="33">
        <f t="shared" si="0"/>
        <v>12</v>
      </c>
      <c r="D17" s="70">
        <f t="shared" si="1"/>
        <v>1129</v>
      </c>
      <c r="E17" s="12">
        <v>85</v>
      </c>
      <c r="G17" s="12">
        <v>85</v>
      </c>
      <c r="I17" s="12">
        <v>83</v>
      </c>
      <c r="Z17" s="12">
        <v>92</v>
      </c>
      <c r="AB17" s="12">
        <v>100</v>
      </c>
      <c r="AD17" s="12">
        <v>154</v>
      </c>
      <c r="AF17" s="12">
        <v>100</v>
      </c>
      <c r="AG17">
        <v>80</v>
      </c>
      <c r="AH17">
        <v>80</v>
      </c>
      <c r="AK17" s="12">
        <v>100</v>
      </c>
      <c r="AL17" s="29"/>
      <c r="AM17" s="12">
        <v>95</v>
      </c>
      <c r="AO17" s="12">
        <v>75</v>
      </c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33">
        <f t="shared" si="0"/>
        <v>13</v>
      </c>
      <c r="D18" s="70">
        <f t="shared" si="1"/>
        <v>1125</v>
      </c>
      <c r="J18" s="12">
        <v>75</v>
      </c>
      <c r="O18" s="12">
        <v>95</v>
      </c>
      <c r="P18" s="12">
        <v>102</v>
      </c>
      <c r="Q18" s="12">
        <v>126</v>
      </c>
      <c r="T18" s="12">
        <v>150</v>
      </c>
      <c r="U18" s="12">
        <v>92</v>
      </c>
      <c r="W18" s="12">
        <v>100</v>
      </c>
      <c r="Y18" s="12">
        <v>100</v>
      </c>
      <c r="AB18" s="12">
        <v>100</v>
      </c>
      <c r="AE18" s="12">
        <v>105</v>
      </c>
      <c r="AI18" s="12">
        <v>80</v>
      </c>
      <c r="AL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deelnemers'!A28</f>
        <v>VAN DER POEL</v>
      </c>
      <c r="B19" s="4" t="str">
        <f>'Namen deelnemers'!B28</f>
        <v>Lars</v>
      </c>
      <c r="C19" s="33">
        <f t="shared" si="0"/>
        <v>14</v>
      </c>
      <c r="D19" s="70">
        <f t="shared" si="1"/>
        <v>1090</v>
      </c>
      <c r="E19" s="12">
        <v>85</v>
      </c>
      <c r="F19" s="12">
        <v>80</v>
      </c>
      <c r="G19" s="12">
        <v>85</v>
      </c>
      <c r="S19" s="12">
        <v>85</v>
      </c>
      <c r="T19" s="12">
        <v>75</v>
      </c>
      <c r="W19" s="12">
        <v>100</v>
      </c>
      <c r="AB19" s="12">
        <v>60</v>
      </c>
      <c r="AC19" s="12">
        <v>50</v>
      </c>
      <c r="AD19" s="12">
        <v>50</v>
      </c>
      <c r="AE19" s="12">
        <v>105</v>
      </c>
      <c r="AF19" s="12">
        <v>100</v>
      </c>
      <c r="AK19" s="12">
        <v>60</v>
      </c>
      <c r="AL19" s="29"/>
      <c r="AN19" s="12">
        <v>80</v>
      </c>
      <c r="AO19" s="12">
        <v>75</v>
      </c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deelnemers'!A38</f>
        <v>VREEKE</v>
      </c>
      <c r="B20" s="4" t="str">
        <f>'Namen deelnemers'!B38</f>
        <v>Marco</v>
      </c>
      <c r="C20" s="33">
        <f t="shared" si="0"/>
        <v>15</v>
      </c>
      <c r="D20" s="70">
        <f t="shared" si="1"/>
        <v>917</v>
      </c>
      <c r="E20" s="12">
        <v>85</v>
      </c>
      <c r="F20" s="12">
        <v>80</v>
      </c>
      <c r="G20" s="12">
        <v>85</v>
      </c>
      <c r="J20" s="12">
        <v>75</v>
      </c>
      <c r="N20" s="12">
        <v>87</v>
      </c>
      <c r="S20" s="12">
        <v>85</v>
      </c>
      <c r="W20" s="12">
        <v>100</v>
      </c>
      <c r="AA20" s="12">
        <v>90</v>
      </c>
      <c r="AF20" s="12">
        <v>60</v>
      </c>
      <c r="AH20" s="29"/>
      <c r="AI20" s="12">
        <v>80</v>
      </c>
      <c r="AJ20" s="12">
        <v>90</v>
      </c>
      <c r="AL20" s="12"/>
      <c r="AP20" s="29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</f>
        <v>BOGAERT</v>
      </c>
      <c r="B21" s="4" t="str">
        <f>'Namen deelnemers'!B3</f>
        <v>Ward</v>
      </c>
      <c r="C21" s="33">
        <f t="shared" si="0"/>
        <v>16</v>
      </c>
      <c r="D21" s="70">
        <f t="shared" si="1"/>
        <v>795</v>
      </c>
      <c r="K21" s="12">
        <v>97</v>
      </c>
      <c r="L21" s="12">
        <v>88</v>
      </c>
      <c r="V21" s="12">
        <v>120</v>
      </c>
      <c r="W21" s="12">
        <v>100</v>
      </c>
      <c r="Z21" s="12">
        <v>92</v>
      </c>
      <c r="AC21" s="12">
        <v>93</v>
      </c>
      <c r="AE21" s="12">
        <v>105</v>
      </c>
      <c r="AF21" s="12">
        <v>100</v>
      </c>
      <c r="AL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deelnemers'!A21</f>
        <v>SCHITTECAT</v>
      </c>
      <c r="B22" s="4" t="str">
        <f>'Namen deelnemers'!B21</f>
        <v>Bruno</v>
      </c>
      <c r="C22" s="33">
        <f t="shared" si="0"/>
        <v>17</v>
      </c>
      <c r="D22" s="70">
        <f t="shared" si="1"/>
        <v>752</v>
      </c>
      <c r="K22" s="12">
        <v>97</v>
      </c>
      <c r="L22" s="12">
        <v>88</v>
      </c>
      <c r="S22" s="12">
        <v>85</v>
      </c>
      <c r="U22" s="12">
        <v>92</v>
      </c>
      <c r="W22" s="12">
        <v>100</v>
      </c>
      <c r="Z22" s="12">
        <v>92</v>
      </c>
      <c r="AC22" s="12">
        <v>93</v>
      </c>
      <c r="AE22" s="12">
        <v>105</v>
      </c>
      <c r="AL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deelnemers'!A24</f>
        <v>SCHROYEN</v>
      </c>
      <c r="B23" s="4" t="str">
        <f>'Namen deelnemers'!B24</f>
        <v>Jeroen</v>
      </c>
      <c r="C23" s="33">
        <f t="shared" si="0"/>
        <v>18</v>
      </c>
      <c r="D23" s="70">
        <f t="shared" si="1"/>
        <v>688</v>
      </c>
      <c r="E23" s="12">
        <v>85</v>
      </c>
      <c r="H23" s="12">
        <v>85</v>
      </c>
      <c r="I23" s="12">
        <v>83</v>
      </c>
      <c r="K23" s="12">
        <v>97</v>
      </c>
      <c r="Q23" s="12">
        <v>126</v>
      </c>
      <c r="U23" s="12">
        <v>92</v>
      </c>
      <c r="V23" s="12">
        <v>120</v>
      </c>
      <c r="AL23" s="12"/>
      <c r="AP23" s="29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</f>
        <v xml:space="preserve">BAUWENS </v>
      </c>
      <c r="B24" s="4" t="str">
        <f>'Namen deelnemers'!B1</f>
        <v>Steven</v>
      </c>
      <c r="C24" s="33">
        <f t="shared" si="0"/>
        <v>19</v>
      </c>
      <c r="D24" s="70">
        <f t="shared" si="1"/>
        <v>607</v>
      </c>
      <c r="E24" s="12">
        <v>85</v>
      </c>
      <c r="G24" s="12">
        <v>85</v>
      </c>
      <c r="I24" s="12">
        <v>83</v>
      </c>
      <c r="J24" s="12">
        <v>75</v>
      </c>
      <c r="K24" s="12">
        <v>97</v>
      </c>
      <c r="M24" s="12">
        <v>90</v>
      </c>
      <c r="U24" s="12">
        <v>92</v>
      </c>
      <c r="AL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deelnemers'!A42</f>
        <v xml:space="preserve">VERVOORT </v>
      </c>
      <c r="B25" s="4" t="str">
        <f>'Namen deelnemers'!B42</f>
        <v>Wim</v>
      </c>
      <c r="C25" s="79">
        <f t="shared" si="0"/>
        <v>20</v>
      </c>
      <c r="D25" s="70">
        <f t="shared" si="1"/>
        <v>552</v>
      </c>
      <c r="S25" s="12">
        <v>85</v>
      </c>
      <c r="Y25" s="12">
        <v>100</v>
      </c>
      <c r="Z25" s="12">
        <v>92</v>
      </c>
      <c r="AB25" s="12">
        <v>100</v>
      </c>
      <c r="AK25" s="12">
        <v>100</v>
      </c>
      <c r="AL25" s="12"/>
      <c r="AO25" s="12">
        <v>75</v>
      </c>
      <c r="AP25" s="29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deelnemers'!A8</f>
        <v>DEROOIJ</v>
      </c>
      <c r="B26" s="4" t="str">
        <f>'Namen deelnemers'!B8</f>
        <v>Thomas</v>
      </c>
      <c r="C26" s="33">
        <f t="shared" si="0"/>
        <v>21</v>
      </c>
      <c r="D26" s="70">
        <f t="shared" si="1"/>
        <v>517</v>
      </c>
      <c r="E26" s="12">
        <v>85</v>
      </c>
      <c r="G26" s="12">
        <v>85</v>
      </c>
      <c r="I26" s="12">
        <v>83</v>
      </c>
      <c r="J26" s="12">
        <v>75</v>
      </c>
      <c r="K26" s="12">
        <v>97</v>
      </c>
      <c r="U26" s="12">
        <v>92</v>
      </c>
      <c r="AL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75" t="s">
        <v>143</v>
      </c>
      <c r="B27" s="75" t="str">
        <f>'Namen deelnemers'!B41</f>
        <v>Yurgen</v>
      </c>
      <c r="C27" s="33">
        <f t="shared" si="0"/>
        <v>22</v>
      </c>
      <c r="D27" s="70">
        <f t="shared" si="1"/>
        <v>503</v>
      </c>
      <c r="G27" s="12">
        <v>85</v>
      </c>
      <c r="N27" s="12">
        <v>87</v>
      </c>
      <c r="X27" s="12">
        <v>85</v>
      </c>
      <c r="Z27" s="12">
        <v>92</v>
      </c>
      <c r="AD27" s="12">
        <v>154</v>
      </c>
      <c r="AH27" s="29"/>
      <c r="AL27" s="12"/>
      <c r="AP27" s="29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deelnemers'!A19</f>
        <v>JANSSENS</v>
      </c>
      <c r="B28" s="4" t="str">
        <f>'Namen deelnemers'!B19</f>
        <v>Raf</v>
      </c>
      <c r="C28" s="33">
        <f t="shared" si="0"/>
        <v>23</v>
      </c>
      <c r="D28" s="70">
        <f t="shared" si="1"/>
        <v>498</v>
      </c>
      <c r="G28" s="12">
        <v>85</v>
      </c>
      <c r="H28" s="12">
        <v>85</v>
      </c>
      <c r="L28" s="12">
        <v>88</v>
      </c>
      <c r="R28" s="12">
        <v>85</v>
      </c>
      <c r="AG28">
        <v>80</v>
      </c>
      <c r="AL28" s="29"/>
      <c r="AO28" s="12">
        <v>75</v>
      </c>
      <c r="AP28" s="29"/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deelnemers'!A14</f>
        <v xml:space="preserve">GILLESEN </v>
      </c>
      <c r="B29" s="4" t="str">
        <f>'Namen deelnemers'!B14</f>
        <v>Jamie</v>
      </c>
      <c r="C29" s="33">
        <f t="shared" si="0"/>
        <v>24</v>
      </c>
      <c r="D29" s="70">
        <f t="shared" si="1"/>
        <v>457</v>
      </c>
      <c r="E29" s="12">
        <v>85</v>
      </c>
      <c r="G29" s="12">
        <v>85</v>
      </c>
      <c r="O29" s="12">
        <v>95</v>
      </c>
      <c r="U29" s="12">
        <v>92</v>
      </c>
      <c r="W29" s="12">
        <v>100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deelnemers'!A20</f>
        <v>ROBYN</v>
      </c>
      <c r="B30" s="4" t="str">
        <f>'Namen deelnemers'!B20</f>
        <v>Sven</v>
      </c>
      <c r="C30" s="33">
        <f t="shared" si="0"/>
        <v>24</v>
      </c>
      <c r="D30" s="70">
        <f t="shared" si="1"/>
        <v>457</v>
      </c>
      <c r="J30" s="12">
        <v>75</v>
      </c>
      <c r="Y30" s="12">
        <v>100</v>
      </c>
      <c r="Z30" s="12">
        <v>92</v>
      </c>
      <c r="AF30" s="12">
        <v>100</v>
      </c>
      <c r="AJ30" s="12">
        <v>90</v>
      </c>
      <c r="AL30" s="29"/>
      <c r="AP30" s="29"/>
      <c r="AQ30" s="29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deelnemers'!A36</f>
        <v>VAN PUT</v>
      </c>
      <c r="B31" s="4" t="str">
        <f>'Namen deelnemers'!B36</f>
        <v>Kevin</v>
      </c>
      <c r="C31" s="33">
        <f t="shared" si="0"/>
        <v>26</v>
      </c>
      <c r="D31" s="70">
        <f t="shared" si="1"/>
        <v>437</v>
      </c>
      <c r="J31" s="12">
        <v>75</v>
      </c>
      <c r="M31" s="12">
        <v>90</v>
      </c>
      <c r="N31" s="12">
        <v>87</v>
      </c>
      <c r="X31" s="12">
        <v>85</v>
      </c>
      <c r="AB31" s="12">
        <v>100</v>
      </c>
      <c r="AH31" s="29"/>
      <c r="AL31" s="12"/>
      <c r="AP31" s="29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deelnemers'!A26</f>
        <v>STIJLEMAN</v>
      </c>
      <c r="B32" s="4" t="str">
        <f>'Namen deelnemers'!B26</f>
        <v>Ronny</v>
      </c>
      <c r="C32" s="33">
        <f t="shared" si="0"/>
        <v>27</v>
      </c>
      <c r="D32" s="70">
        <f t="shared" si="1"/>
        <v>420</v>
      </c>
      <c r="E32" s="12">
        <v>85</v>
      </c>
      <c r="F32" s="12">
        <v>80</v>
      </c>
      <c r="H32" s="12">
        <v>85</v>
      </c>
      <c r="AL32" s="29"/>
      <c r="AM32" s="12">
        <v>95</v>
      </c>
      <c r="AO32" s="12">
        <v>75</v>
      </c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deelnemers'!A4</f>
        <v>BROECKHUYSEN</v>
      </c>
      <c r="B33" s="4" t="str">
        <f>'Namen deelnemers'!B4</f>
        <v>Tom</v>
      </c>
      <c r="C33" s="33">
        <f t="shared" si="0"/>
        <v>28</v>
      </c>
      <c r="D33" s="70">
        <f t="shared" si="1"/>
        <v>370</v>
      </c>
      <c r="E33" s="12">
        <v>85</v>
      </c>
      <c r="G33" s="12">
        <v>85</v>
      </c>
      <c r="I33" s="12">
        <v>83</v>
      </c>
      <c r="K33" s="12">
        <v>97</v>
      </c>
      <c r="AL33" s="12"/>
      <c r="AM33" s="12">
        <v>20</v>
      </c>
      <c r="AP33" s="29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deelnemers'!A11</f>
        <v xml:space="preserve">FIFIELD </v>
      </c>
      <c r="B34" s="4" t="str">
        <f>'Namen deelnemers'!B11</f>
        <v>Jordan</v>
      </c>
      <c r="C34" s="33">
        <f t="shared" si="0"/>
        <v>29</v>
      </c>
      <c r="D34" s="70">
        <f t="shared" si="1"/>
        <v>333</v>
      </c>
      <c r="E34" s="12">
        <v>85</v>
      </c>
      <c r="F34" s="12">
        <v>80</v>
      </c>
      <c r="H34" s="12">
        <v>85</v>
      </c>
      <c r="I34" s="12">
        <v>83</v>
      </c>
      <c r="AL34" s="29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deelnemers'!A9</f>
        <v>DHAEYERE</v>
      </c>
      <c r="B35" s="4" t="str">
        <f>'Namen deelnemers'!B9</f>
        <v>Mick</v>
      </c>
      <c r="C35" s="33">
        <f t="shared" si="0"/>
        <v>30</v>
      </c>
      <c r="D35" s="70">
        <f t="shared" si="1"/>
        <v>285</v>
      </c>
      <c r="K35" s="12">
        <v>97</v>
      </c>
      <c r="L35" s="12">
        <v>88</v>
      </c>
      <c r="W35" s="12">
        <v>100</v>
      </c>
      <c r="AL35" s="29"/>
      <c r="AP35" s="29"/>
      <c r="AQ35" s="29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deelnemers'!A18</f>
        <v>JANSSEN JAN</v>
      </c>
      <c r="B36" s="4" t="str">
        <f>'Namen deelnemers'!B18</f>
        <v>JUNIOR</v>
      </c>
      <c r="C36" s="33">
        <f t="shared" si="0"/>
        <v>31</v>
      </c>
      <c r="D36" s="70">
        <f t="shared" si="1"/>
        <v>235</v>
      </c>
      <c r="AA36" s="12">
        <v>155</v>
      </c>
      <c r="AI36" s="12">
        <v>80</v>
      </c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deelnemers'!A34</f>
        <v>VAN LOON</v>
      </c>
      <c r="B37" s="4" t="str">
        <f>'Namen deelnemers'!B34</f>
        <v>Paul</v>
      </c>
      <c r="C37" s="33">
        <f t="shared" si="0"/>
        <v>32</v>
      </c>
      <c r="D37" s="70">
        <f t="shared" si="1"/>
        <v>197</v>
      </c>
      <c r="U37" s="12">
        <v>92</v>
      </c>
      <c r="AE37" s="12">
        <v>105</v>
      </c>
      <c r="AH37" s="29"/>
      <c r="AL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deelnemers'!A2</f>
        <v>BEREK</v>
      </c>
      <c r="B38" s="4" t="str">
        <f>'Namen deelnemers'!B2</f>
        <v>Bjorn</v>
      </c>
      <c r="C38" s="33">
        <f t="shared" si="0"/>
        <v>33</v>
      </c>
      <c r="D38" s="70">
        <f t="shared" si="1"/>
        <v>177</v>
      </c>
      <c r="R38" s="12">
        <v>85</v>
      </c>
      <c r="U38" s="12">
        <v>92</v>
      </c>
      <c r="AL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deelnemers'!A25</f>
        <v>STAPPERS</v>
      </c>
      <c r="B39" s="4" t="str">
        <f>'Namen deelnemers'!B25</f>
        <v>Jeroen</v>
      </c>
      <c r="C39" s="33">
        <f t="shared" si="0"/>
        <v>34</v>
      </c>
      <c r="D39" s="70">
        <f t="shared" si="1"/>
        <v>170</v>
      </c>
      <c r="E39" s="12">
        <v>85</v>
      </c>
      <c r="X39" s="12">
        <v>85</v>
      </c>
      <c r="AL39" s="12"/>
      <c r="AP39" s="29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deelnemers'!A30</f>
        <v>VAN EEKELEN</v>
      </c>
      <c r="B40" s="4" t="str">
        <f>'Namen deelnemers'!B30</f>
        <v>Witse</v>
      </c>
      <c r="C40" s="33">
        <f t="shared" si="0"/>
        <v>35</v>
      </c>
      <c r="D40" s="70">
        <f t="shared" si="1"/>
        <v>97</v>
      </c>
      <c r="K40" s="12">
        <v>97</v>
      </c>
      <c r="AL40" s="12"/>
      <c r="AP40" s="29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deelnemers'!A5</f>
        <v>CLAESSENS</v>
      </c>
      <c r="B41" s="4" t="str">
        <f>'Namen deelnemers'!B5</f>
        <v>Dirk</v>
      </c>
      <c r="C41" s="33">
        <f t="shared" si="0"/>
        <v>36</v>
      </c>
      <c r="D41" s="70">
        <f t="shared" si="1"/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29"/>
      <c r="AM41" s="12"/>
      <c r="AN41" s="12"/>
      <c r="AO41" s="12"/>
      <c r="AP41" s="29"/>
      <c r="AQ41" s="29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deelnemers'!A6</f>
        <v>COESEMS</v>
      </c>
      <c r="B42" s="4" t="str">
        <f>'Namen deelnemers'!B6</f>
        <v>Sven</v>
      </c>
      <c r="C42" s="33">
        <f t="shared" si="0"/>
        <v>36</v>
      </c>
      <c r="D42" s="70">
        <f t="shared" si="1"/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29"/>
      <c r="AM42" s="12"/>
      <c r="AN42" s="12"/>
      <c r="AO42" s="12"/>
      <c r="AP42" s="29"/>
      <c r="AQ42" s="29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deelnemers'!A7</f>
        <v>DE SCHUTTER</v>
      </c>
      <c r="B43" s="4" t="str">
        <f>'Namen deelnemers'!B7</f>
        <v>Jef</v>
      </c>
      <c r="C43" s="33">
        <f t="shared" si="0"/>
        <v>36</v>
      </c>
      <c r="D43" s="70">
        <f t="shared" si="1"/>
        <v>0</v>
      </c>
      <c r="AG43" s="29"/>
      <c r="AH43" s="29"/>
      <c r="AL43" s="29"/>
      <c r="AP43" s="29"/>
      <c r="AQ43" s="29"/>
    </row>
    <row r="44" spans="1:92" x14ac:dyDescent="0.25">
      <c r="A44" s="4" t="str">
        <f>'Namen deelnemers'!A15</f>
        <v>GOVAERTS</v>
      </c>
      <c r="B44" s="4" t="str">
        <f>'Namen deelnemers'!B15</f>
        <v>Jef</v>
      </c>
      <c r="C44" s="33">
        <f t="shared" si="0"/>
        <v>36</v>
      </c>
      <c r="D44" s="70">
        <f t="shared" si="1"/>
        <v>0</v>
      </c>
      <c r="AL44" s="29"/>
      <c r="AP44" s="29"/>
      <c r="AQ44" s="29"/>
    </row>
    <row r="45" spans="1:92" ht="13.8" customHeight="1" x14ac:dyDescent="0.25">
      <c r="A45" s="4" t="str">
        <f>'Namen deelnemers'!A23</f>
        <v>SCHROYEN</v>
      </c>
      <c r="B45" s="4" t="str">
        <f>'Namen deelnemers'!B23</f>
        <v>Lieven</v>
      </c>
      <c r="C45" s="33">
        <f t="shared" si="0"/>
        <v>36</v>
      </c>
      <c r="D45" s="70">
        <f t="shared" si="1"/>
        <v>0</v>
      </c>
      <c r="AL45" s="29"/>
      <c r="AP45" s="29"/>
      <c r="AQ45" s="29"/>
    </row>
    <row r="46" spans="1:92" ht="13.8" customHeight="1" x14ac:dyDescent="0.25">
      <c r="A46" s="4" t="str">
        <f>'Namen deelnemers'!A31</f>
        <v>VAN HOFFELEN</v>
      </c>
      <c r="B46" s="4" t="str">
        <f>'Namen deelnemers'!B31</f>
        <v>Dirk</v>
      </c>
      <c r="C46" s="76">
        <f t="shared" si="0"/>
        <v>36</v>
      </c>
      <c r="D46" s="70">
        <f t="shared" si="1"/>
        <v>0</v>
      </c>
      <c r="AL46" s="12"/>
      <c r="AP46" s="29"/>
      <c r="AQ46" s="12"/>
    </row>
    <row r="47" spans="1:92" ht="13.8" customHeight="1" x14ac:dyDescent="0.25">
      <c r="A47" s="4" t="str">
        <f>'Namen deelnemers'!A33</f>
        <v>VAN HOUTVEN</v>
      </c>
      <c r="B47" s="4" t="str">
        <f>'Namen deelnemers'!B33</f>
        <v>Marc</v>
      </c>
      <c r="C47" s="33">
        <f t="shared" si="0"/>
        <v>36</v>
      </c>
      <c r="D47" s="70">
        <f t="shared" si="1"/>
        <v>0</v>
      </c>
      <c r="AG47" s="29"/>
      <c r="AH47" s="29"/>
      <c r="AL47" s="29"/>
      <c r="AP47" s="29"/>
      <c r="AQ47" s="29"/>
    </row>
    <row r="48" spans="1:92" x14ac:dyDescent="0.25">
      <c r="A48" s="60" t="s">
        <v>57</v>
      </c>
      <c r="B48" s="61"/>
      <c r="C48" s="62"/>
      <c r="D48" s="72"/>
      <c r="E48" s="73">
        <v>32.799999999999997</v>
      </c>
      <c r="F48" s="63">
        <v>33.6</v>
      </c>
      <c r="G48" s="63">
        <v>34.200000000000003</v>
      </c>
      <c r="H48" s="63">
        <v>34.5</v>
      </c>
      <c r="I48" s="63">
        <v>32.5</v>
      </c>
      <c r="J48" s="63">
        <v>32.700000000000003</v>
      </c>
      <c r="K48" s="63">
        <v>35.200000000000003</v>
      </c>
      <c r="L48" s="63">
        <v>35.200000000000003</v>
      </c>
      <c r="M48" s="63">
        <v>32</v>
      </c>
      <c r="N48" s="63">
        <v>33.5</v>
      </c>
      <c r="O48" s="63">
        <v>34.299999999999997</v>
      </c>
      <c r="P48" s="63">
        <v>35</v>
      </c>
      <c r="Q48" s="63">
        <v>35.1</v>
      </c>
      <c r="R48" s="63">
        <v>32.4</v>
      </c>
      <c r="S48" s="63">
        <v>34</v>
      </c>
      <c r="T48" s="63">
        <v>34</v>
      </c>
      <c r="U48" s="63">
        <v>35</v>
      </c>
      <c r="V48" s="63">
        <v>33.6</v>
      </c>
      <c r="W48" s="63">
        <v>35.299999999999997</v>
      </c>
      <c r="X48" s="63">
        <v>34</v>
      </c>
      <c r="Y48" s="63">
        <v>35.299999999999997</v>
      </c>
      <c r="Z48" s="63">
        <v>33.799999999999997</v>
      </c>
      <c r="AA48" s="63">
        <v>34</v>
      </c>
      <c r="AB48" s="63">
        <v>34.4</v>
      </c>
      <c r="AC48" s="63">
        <v>34.4</v>
      </c>
      <c r="AD48" s="63">
        <v>34.200000000000003</v>
      </c>
      <c r="AE48" s="63">
        <v>35.6</v>
      </c>
      <c r="AF48" s="63">
        <v>34.700000000000003</v>
      </c>
      <c r="AG48" s="64"/>
      <c r="AH48" s="63"/>
      <c r="AI48" s="63">
        <v>34</v>
      </c>
      <c r="AJ48" s="63">
        <v>34</v>
      </c>
      <c r="AK48" s="63">
        <v>24</v>
      </c>
      <c r="AL48" s="63"/>
      <c r="AM48" s="63">
        <v>33</v>
      </c>
      <c r="AN48" s="63">
        <v>33</v>
      </c>
      <c r="AO48" s="63">
        <v>33</v>
      </c>
      <c r="AP48" s="63"/>
      <c r="AQ48" s="65"/>
    </row>
    <row r="49" spans="1:43" x14ac:dyDescent="0.25">
      <c r="A49" s="23" t="s">
        <v>58</v>
      </c>
      <c r="B49" s="16"/>
      <c r="C49" s="9"/>
      <c r="D49" s="70"/>
      <c r="E49" s="74">
        <v>16</v>
      </c>
      <c r="F49" s="11">
        <v>11</v>
      </c>
      <c r="G49" s="11">
        <v>16</v>
      </c>
      <c r="H49" s="11">
        <v>9</v>
      </c>
      <c r="I49" s="11">
        <v>8</v>
      </c>
      <c r="J49" s="11">
        <v>9</v>
      </c>
      <c r="K49" s="11">
        <v>17</v>
      </c>
      <c r="L49" s="11">
        <v>8</v>
      </c>
      <c r="M49" s="11">
        <v>7</v>
      </c>
      <c r="N49" s="11">
        <v>9</v>
      </c>
      <c r="O49" s="11">
        <v>11</v>
      </c>
      <c r="P49" s="11">
        <v>12</v>
      </c>
      <c r="Q49" s="11">
        <v>10</v>
      </c>
      <c r="R49" s="11">
        <v>5</v>
      </c>
      <c r="S49" s="11">
        <v>11</v>
      </c>
      <c r="T49" s="11">
        <v>11</v>
      </c>
      <c r="U49" s="11">
        <v>14</v>
      </c>
      <c r="V49" s="11">
        <v>4</v>
      </c>
      <c r="W49" s="11">
        <v>15</v>
      </c>
      <c r="X49" s="11">
        <v>8</v>
      </c>
      <c r="Y49" s="11">
        <v>8</v>
      </c>
      <c r="Z49" s="11">
        <v>14</v>
      </c>
      <c r="AA49" s="11">
        <v>4</v>
      </c>
      <c r="AB49" s="11">
        <v>11</v>
      </c>
      <c r="AC49" s="11">
        <v>11</v>
      </c>
      <c r="AD49" s="11">
        <v>9</v>
      </c>
      <c r="AE49" s="11">
        <v>14</v>
      </c>
      <c r="AF49" s="11">
        <v>13</v>
      </c>
      <c r="AG49" s="32"/>
      <c r="AH49" s="32"/>
      <c r="AI49" s="11">
        <v>12</v>
      </c>
      <c r="AJ49" s="11">
        <v>9</v>
      </c>
      <c r="AK49" s="11">
        <v>9</v>
      </c>
      <c r="AL49" s="32"/>
      <c r="AM49" s="11">
        <v>11</v>
      </c>
      <c r="AN49" s="11">
        <v>7</v>
      </c>
      <c r="AO49" s="11">
        <v>12</v>
      </c>
      <c r="AP49" s="32"/>
      <c r="AQ49" s="12"/>
    </row>
    <row r="50" spans="1:43" x14ac:dyDescent="0.25">
      <c r="A50" s="24"/>
      <c r="B50" s="25"/>
      <c r="C50" s="14"/>
      <c r="D50" s="7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32"/>
      <c r="AH50" s="11"/>
      <c r="AI50" s="11"/>
      <c r="AJ50" s="11"/>
      <c r="AK50" s="11"/>
      <c r="AL50" s="11"/>
      <c r="AM50" s="11"/>
      <c r="AN50" s="11"/>
      <c r="AO50" s="11"/>
      <c r="AP50" s="11"/>
    </row>
    <row r="52" spans="1:43" x14ac:dyDescent="0.25">
      <c r="A52" s="4" t="s">
        <v>149</v>
      </c>
    </row>
    <row r="54" spans="1:43" x14ac:dyDescent="0.25">
      <c r="A54" t="s">
        <v>59</v>
      </c>
      <c r="G54" s="12">
        <v>85</v>
      </c>
      <c r="Q54" s="12">
        <v>126</v>
      </c>
      <c r="AB54" s="12">
        <v>100</v>
      </c>
      <c r="AD54" s="12">
        <v>154</v>
      </c>
      <c r="AE54" s="12">
        <v>105</v>
      </c>
      <c r="AF54" s="12">
        <v>100</v>
      </c>
    </row>
    <row r="55" spans="1:43" x14ac:dyDescent="0.25">
      <c r="A55" t="s">
        <v>60</v>
      </c>
    </row>
    <row r="56" spans="1:43" x14ac:dyDescent="0.25">
      <c r="A56" t="s">
        <v>168</v>
      </c>
    </row>
    <row r="57" spans="1:43" x14ac:dyDescent="0.25">
      <c r="A57" t="s">
        <v>62</v>
      </c>
      <c r="N57" s="12">
        <v>87</v>
      </c>
      <c r="Z57" s="12">
        <v>92</v>
      </c>
    </row>
    <row r="58" spans="1:43" x14ac:dyDescent="0.25">
      <c r="A58" t="s">
        <v>63</v>
      </c>
    </row>
    <row r="59" spans="1:43" x14ac:dyDescent="0.25">
      <c r="A59" t="s">
        <v>130</v>
      </c>
    </row>
    <row r="60" spans="1:43" x14ac:dyDescent="0.25">
      <c r="A60" t="s">
        <v>131</v>
      </c>
    </row>
    <row r="61" spans="1:43" x14ac:dyDescent="0.25">
      <c r="A61" t="s">
        <v>132</v>
      </c>
      <c r="F61" s="12">
        <v>80</v>
      </c>
      <c r="O61" s="12">
        <v>95</v>
      </c>
      <c r="P61" s="12">
        <v>102</v>
      </c>
      <c r="AJ61" s="12">
        <v>90</v>
      </c>
      <c r="AM61" s="12">
        <v>90</v>
      </c>
    </row>
    <row r="62" spans="1:43" x14ac:dyDescent="0.25">
      <c r="A62" t="s">
        <v>133</v>
      </c>
    </row>
    <row r="63" spans="1:43" x14ac:dyDescent="0.25">
      <c r="A63" t="s">
        <v>134</v>
      </c>
    </row>
    <row r="64" spans="1:43" x14ac:dyDescent="0.25">
      <c r="A64" t="s">
        <v>135</v>
      </c>
    </row>
    <row r="65" spans="1:39" x14ac:dyDescent="0.25">
      <c r="A65" t="s">
        <v>136</v>
      </c>
    </row>
    <row r="66" spans="1:39" x14ac:dyDescent="0.25">
      <c r="A66" t="s">
        <v>139</v>
      </c>
      <c r="K66" s="12">
        <v>97</v>
      </c>
    </row>
    <row r="67" spans="1:39" x14ac:dyDescent="0.25">
      <c r="A67" t="s">
        <v>140</v>
      </c>
    </row>
    <row r="68" spans="1:39" x14ac:dyDescent="0.25">
      <c r="A68" t="s">
        <v>141</v>
      </c>
      <c r="P68" s="12">
        <v>102</v>
      </c>
    </row>
    <row r="69" spans="1:39" x14ac:dyDescent="0.25">
      <c r="A69" t="s">
        <v>169</v>
      </c>
      <c r="AM69" s="12">
        <v>95</v>
      </c>
    </row>
    <row r="70" spans="1:39" x14ac:dyDescent="0.25">
      <c r="A70" t="s">
        <v>147</v>
      </c>
    </row>
    <row r="71" spans="1:39" x14ac:dyDescent="0.25">
      <c r="A71" t="s">
        <v>161</v>
      </c>
      <c r="O71" s="12">
        <v>95</v>
      </c>
    </row>
  </sheetData>
  <phoneticPr fontId="11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68"/>
  <sheetViews>
    <sheetView topLeftCell="A22" workbookViewId="0">
      <pane xSplit="1" topLeftCell="B1" activePane="topRight" state="frozen"/>
      <selection pane="topRight" activeCell="E42" sqref="E42"/>
    </sheetView>
  </sheetViews>
  <sheetFormatPr defaultRowHeight="13.2" x14ac:dyDescent="0.25"/>
  <cols>
    <col min="1" max="1" width="19.109375" customWidth="1"/>
    <col min="2" max="3" width="11.109375" customWidth="1"/>
    <col min="4" max="4" width="10.44140625" customWidth="1"/>
    <col min="5" max="5" width="7.33203125" style="29" customWidth="1"/>
    <col min="6" max="7" width="7.33203125" customWidth="1"/>
    <col min="8" max="8" width="7.33203125" style="12" customWidth="1"/>
    <col min="9" max="9" width="7.33203125" style="29" customWidth="1"/>
    <col min="10" max="22" width="7.33203125" customWidth="1"/>
    <col min="23" max="23" width="6.44140625" customWidth="1"/>
    <col min="24" max="24" width="6" customWidth="1"/>
    <col min="25" max="42" width="7.33203125" customWidth="1"/>
  </cols>
  <sheetData>
    <row r="1" spans="1:92" x14ac:dyDescent="0.25">
      <c r="E1" s="34" t="s">
        <v>0</v>
      </c>
      <c r="F1" s="1" t="s">
        <v>1</v>
      </c>
      <c r="G1" s="1"/>
      <c r="H1" s="1"/>
      <c r="I1" s="34" t="s">
        <v>2</v>
      </c>
      <c r="J1" s="1" t="s">
        <v>3</v>
      </c>
      <c r="K1" s="1"/>
      <c r="L1" s="1" t="s">
        <v>2</v>
      </c>
      <c r="M1" s="1"/>
      <c r="N1" s="1"/>
      <c r="O1" s="1" t="s">
        <v>2</v>
      </c>
      <c r="P1" s="1" t="s">
        <v>4</v>
      </c>
      <c r="Q1" s="1"/>
      <c r="R1" s="1"/>
      <c r="S1" s="1"/>
      <c r="T1" s="1" t="s">
        <v>2</v>
      </c>
      <c r="U1" s="1" t="s">
        <v>5</v>
      </c>
      <c r="V1" s="1"/>
      <c r="W1" s="21"/>
      <c r="X1" s="1"/>
      <c r="Y1" s="1" t="s">
        <v>6</v>
      </c>
      <c r="Z1" s="1"/>
      <c r="AA1" s="21"/>
      <c r="AB1" s="1"/>
      <c r="AC1" s="1" t="s">
        <v>2</v>
      </c>
      <c r="AD1" s="1" t="s">
        <v>7</v>
      </c>
      <c r="AE1" s="1"/>
      <c r="AF1" s="2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2" t="s">
        <v>11</v>
      </c>
      <c r="E2" s="3">
        <v>26</v>
      </c>
      <c r="F2" s="3">
        <v>5</v>
      </c>
      <c r="G2" s="3">
        <v>12</v>
      </c>
      <c r="H2" s="3">
        <v>19</v>
      </c>
      <c r="I2" s="3">
        <v>26</v>
      </c>
      <c r="J2" s="3">
        <v>2</v>
      </c>
      <c r="K2" s="3">
        <v>9</v>
      </c>
      <c r="L2" s="3">
        <v>10</v>
      </c>
      <c r="M2" s="3">
        <v>16</v>
      </c>
      <c r="N2" s="3">
        <v>23</v>
      </c>
      <c r="O2" s="3">
        <v>30</v>
      </c>
      <c r="P2" s="3">
        <v>7</v>
      </c>
      <c r="Q2" s="3">
        <v>14</v>
      </c>
      <c r="R2" s="3">
        <v>18</v>
      </c>
      <c r="S2" s="3">
        <v>21</v>
      </c>
      <c r="T2" s="3">
        <v>29</v>
      </c>
      <c r="U2" s="3">
        <v>4</v>
      </c>
      <c r="V2" s="3">
        <v>11</v>
      </c>
      <c r="W2" s="3">
        <v>18</v>
      </c>
      <c r="X2" s="3">
        <v>25</v>
      </c>
      <c r="Y2" s="3">
        <v>2</v>
      </c>
      <c r="Z2" s="3">
        <v>9</v>
      </c>
      <c r="AA2" s="3">
        <v>16</v>
      </c>
      <c r="AB2" s="3">
        <v>23</v>
      </c>
      <c r="AC2" s="3">
        <v>30</v>
      </c>
      <c r="AD2" s="3">
        <v>6</v>
      </c>
      <c r="AE2" s="3">
        <v>13</v>
      </c>
      <c r="AF2" s="3">
        <v>20</v>
      </c>
      <c r="AG2" s="3">
        <v>27</v>
      </c>
      <c r="AH2" s="3">
        <v>3</v>
      </c>
      <c r="AI2" s="3">
        <v>10</v>
      </c>
      <c r="AJ2" s="3">
        <v>17</v>
      </c>
      <c r="AK2" s="3">
        <v>24</v>
      </c>
      <c r="AL2" s="3">
        <v>1</v>
      </c>
      <c r="AM2" s="3">
        <v>8</v>
      </c>
      <c r="AN2" s="3">
        <v>15</v>
      </c>
      <c r="AO2" s="3">
        <v>22</v>
      </c>
      <c r="AP2" s="53">
        <v>29</v>
      </c>
    </row>
    <row r="3" spans="1:92" x14ac:dyDescent="0.25">
      <c r="A3" s="4" t="s">
        <v>12</v>
      </c>
      <c r="C3" s="5">
        <v>2020</v>
      </c>
      <c r="D3" s="5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160</v>
      </c>
      <c r="U3" s="6">
        <v>100</v>
      </c>
      <c r="V3" s="6">
        <v>120</v>
      </c>
      <c r="W3" s="6">
        <v>100</v>
      </c>
      <c r="X3" s="6">
        <v>95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95</v>
      </c>
      <c r="AJ3" s="6">
        <v>100</v>
      </c>
      <c r="AK3" s="6">
        <v>90</v>
      </c>
      <c r="AL3" s="6">
        <v>90</v>
      </c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10"/>
      <c r="E4" s="35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51" t="s">
        <v>13</v>
      </c>
      <c r="AE4" s="52"/>
      <c r="AH4" s="11"/>
      <c r="AJ4" s="11" t="s">
        <v>14</v>
      </c>
      <c r="AK4" s="11" t="s">
        <v>2</v>
      </c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9.75" customHeight="1" x14ac:dyDescent="0.25">
      <c r="A5" s="4" t="s">
        <v>15</v>
      </c>
      <c r="B5" s="4" t="s">
        <v>16</v>
      </c>
      <c r="C5" s="9" t="s">
        <v>17</v>
      </c>
      <c r="D5" s="13" t="s">
        <v>18</v>
      </c>
      <c r="E5" s="29" t="s">
        <v>19</v>
      </c>
      <c r="F5" t="s">
        <v>20</v>
      </c>
      <c r="G5" t="s">
        <v>21</v>
      </c>
      <c r="H5" s="12" t="s">
        <v>22</v>
      </c>
      <c r="I5" s="29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142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deelnemers'!A1</f>
        <v xml:space="preserve">BAUWENS </v>
      </c>
      <c r="B6" s="4" t="str">
        <f>'Namen deelnemers'!B1</f>
        <v>Steven</v>
      </c>
      <c r="C6" s="9">
        <f t="shared" ref="C6:C40" si="0">RANK($D6,$D$6:$D$40)</f>
        <v>29</v>
      </c>
      <c r="D6" s="13">
        <f t="shared" ref="D6:D40" si="1">SUM(E6:AQ6)</f>
        <v>0</v>
      </c>
      <c r="F6" s="29"/>
      <c r="J6" s="12"/>
      <c r="K6" s="12"/>
      <c r="L6" s="12"/>
      <c r="N6" s="12"/>
      <c r="O6" s="12"/>
      <c r="P6" s="12"/>
      <c r="Q6" s="29"/>
      <c r="R6" s="12"/>
      <c r="S6" s="12"/>
      <c r="T6" s="12"/>
      <c r="U6" s="12"/>
      <c r="V6" s="12"/>
      <c r="W6" s="12"/>
      <c r="Y6" s="12"/>
      <c r="Z6" s="12"/>
      <c r="AA6" s="12"/>
      <c r="AC6" s="12"/>
      <c r="AD6" s="12"/>
      <c r="AE6" s="12"/>
      <c r="AF6" s="12"/>
      <c r="AI6" s="12"/>
      <c r="AJ6" s="29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</f>
        <v>BEREK</v>
      </c>
      <c r="B7" s="4" t="str">
        <f>'Namen deelnemers'!B2</f>
        <v>Bjorn</v>
      </c>
      <c r="C7" s="9">
        <f t="shared" si="0"/>
        <v>29</v>
      </c>
      <c r="D7" s="13">
        <f t="shared" si="1"/>
        <v>0</v>
      </c>
      <c r="F7" s="29"/>
      <c r="G7" s="29"/>
      <c r="J7" s="12"/>
      <c r="K7" s="12"/>
      <c r="L7" s="29"/>
      <c r="N7" s="29"/>
      <c r="O7" s="29"/>
      <c r="P7" s="29"/>
      <c r="Q7" s="12"/>
      <c r="R7" s="29"/>
      <c r="S7" s="29"/>
      <c r="T7" s="29"/>
      <c r="U7" s="29"/>
      <c r="V7" s="29"/>
      <c r="W7" s="29"/>
      <c r="Y7" s="29"/>
      <c r="Z7" s="29"/>
      <c r="AA7" s="29"/>
      <c r="AC7" s="29"/>
      <c r="AD7" s="29"/>
      <c r="AE7" s="29"/>
      <c r="AF7" s="29"/>
      <c r="AI7" s="29"/>
      <c r="AJ7" s="29"/>
      <c r="AK7" s="29"/>
      <c r="AL7" s="29"/>
      <c r="AM7" s="29"/>
      <c r="AN7" s="29"/>
      <c r="AO7" s="29"/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deelnemers'!A3</f>
        <v>BOGAERT</v>
      </c>
      <c r="B8" s="4" t="str">
        <f>'Namen deelnemers'!B3</f>
        <v>Ward</v>
      </c>
      <c r="C8" s="9">
        <f t="shared" si="0"/>
        <v>29</v>
      </c>
      <c r="D8" s="13">
        <f t="shared" si="1"/>
        <v>0</v>
      </c>
      <c r="F8" s="29"/>
      <c r="G8" s="29"/>
      <c r="J8" s="29"/>
      <c r="K8" s="29"/>
      <c r="L8" s="29"/>
      <c r="N8" s="29"/>
      <c r="O8" s="29"/>
      <c r="P8" s="29"/>
      <c r="Q8" s="29"/>
      <c r="R8" s="29"/>
      <c r="S8" s="29"/>
      <c r="T8" s="29"/>
      <c r="U8" s="29"/>
      <c r="V8" s="12"/>
      <c r="W8" s="29"/>
      <c r="Y8" s="29"/>
      <c r="Z8" s="29"/>
      <c r="AA8" s="29"/>
      <c r="AC8" s="29"/>
      <c r="AD8" s="29"/>
      <c r="AE8" s="29"/>
      <c r="AF8" s="29"/>
      <c r="AI8" s="29"/>
      <c r="AJ8" s="29"/>
      <c r="AK8" s="29"/>
      <c r="AL8" s="29"/>
      <c r="AM8" s="29"/>
      <c r="AN8" s="29"/>
      <c r="AO8" s="29"/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deelnemers'!A4</f>
        <v>BROECKHUYSEN</v>
      </c>
      <c r="B9" s="4" t="str">
        <f>'Namen deelnemers'!B4</f>
        <v>Tom</v>
      </c>
      <c r="C9" s="54">
        <f t="shared" si="0"/>
        <v>29</v>
      </c>
      <c r="D9" s="18">
        <f t="shared" si="1"/>
        <v>0</v>
      </c>
      <c r="F9" s="29"/>
      <c r="G9" s="12"/>
      <c r="J9" s="12"/>
      <c r="K9" s="29"/>
      <c r="L9" s="12"/>
      <c r="N9" s="12"/>
      <c r="O9" s="12"/>
      <c r="P9" s="12"/>
      <c r="Q9" s="12"/>
      <c r="R9" s="12"/>
      <c r="S9" s="12"/>
      <c r="T9" s="29"/>
      <c r="U9" s="12"/>
      <c r="V9" s="12"/>
      <c r="W9" s="12"/>
      <c r="Y9" s="12"/>
      <c r="Z9" s="12"/>
      <c r="AA9" s="12"/>
      <c r="AC9" s="12"/>
      <c r="AD9" s="12"/>
      <c r="AE9" s="12"/>
      <c r="AF9" s="12"/>
      <c r="AI9" s="12"/>
      <c r="AJ9" s="29"/>
      <c r="AK9" s="12"/>
      <c r="AL9" s="12"/>
      <c r="AM9" s="12"/>
      <c r="AN9" s="12"/>
      <c r="AO9" s="12"/>
      <c r="AP9" s="2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deelnemers'!A5</f>
        <v>CLAESSENS</v>
      </c>
      <c r="B10" s="4" t="str">
        <f>'Namen deelnemers'!B5</f>
        <v>Dirk</v>
      </c>
      <c r="C10" s="9">
        <f t="shared" si="0"/>
        <v>24</v>
      </c>
      <c r="D10" s="13">
        <f t="shared" si="1"/>
        <v>165</v>
      </c>
      <c r="F10" s="29"/>
      <c r="G10" s="29"/>
      <c r="J10" s="29"/>
      <c r="K10" s="29"/>
      <c r="L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Y10" s="29"/>
      <c r="Z10" s="29"/>
      <c r="AA10" s="29">
        <v>165</v>
      </c>
      <c r="AC10" s="29"/>
      <c r="AD10" s="29"/>
      <c r="AE10" s="29"/>
      <c r="AF10" s="29"/>
      <c r="AI10" s="29"/>
      <c r="AJ10" s="29"/>
      <c r="AK10" s="29"/>
      <c r="AL10" s="29"/>
      <c r="AM10" s="29"/>
      <c r="AN10" s="29"/>
      <c r="AO10" s="29"/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deelnemers'!A6</f>
        <v>COESEMS</v>
      </c>
      <c r="B11" s="4" t="str">
        <f>'Namen deelnemers'!B6</f>
        <v>Sven</v>
      </c>
      <c r="C11" s="9">
        <f t="shared" si="0"/>
        <v>29</v>
      </c>
      <c r="D11" s="13">
        <f t="shared" si="1"/>
        <v>0</v>
      </c>
      <c r="F11" s="29"/>
      <c r="G11" s="29"/>
      <c r="J11" s="29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Y11" s="29"/>
      <c r="Z11" s="29"/>
      <c r="AA11" s="29"/>
      <c r="AC11" s="29"/>
      <c r="AD11" s="29"/>
      <c r="AE11" s="29"/>
      <c r="AF11" s="29"/>
      <c r="AI11" s="29"/>
      <c r="AJ11" s="29"/>
      <c r="AK11" s="29"/>
      <c r="AL11" s="29"/>
      <c r="AM11" s="29"/>
      <c r="AN11" s="29"/>
      <c r="AO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deelnemers'!A7</f>
        <v>DE SCHUTTER</v>
      </c>
      <c r="B12" s="4" t="str">
        <f>'Namen deelnemers'!B7</f>
        <v>Jef</v>
      </c>
      <c r="C12" s="9">
        <f t="shared" si="0"/>
        <v>11</v>
      </c>
      <c r="D12" s="13">
        <f t="shared" si="1"/>
        <v>1358</v>
      </c>
      <c r="F12" s="29"/>
      <c r="G12" s="29"/>
      <c r="J12" s="12">
        <v>98</v>
      </c>
      <c r="K12" s="12"/>
      <c r="L12" s="29">
        <v>93</v>
      </c>
      <c r="N12" s="29"/>
      <c r="O12" s="29">
        <v>95</v>
      </c>
      <c r="P12" s="29"/>
      <c r="Q12" s="29">
        <v>127</v>
      </c>
      <c r="R12" s="29">
        <v>103</v>
      </c>
      <c r="S12" s="29">
        <v>100</v>
      </c>
      <c r="T12" s="29">
        <v>155</v>
      </c>
      <c r="U12" s="29">
        <v>95</v>
      </c>
      <c r="V12" s="29">
        <v>125</v>
      </c>
      <c r="W12" s="29"/>
      <c r="X12">
        <v>100</v>
      </c>
      <c r="Y12" s="29"/>
      <c r="Z12" s="29"/>
      <c r="AA12" s="29"/>
      <c r="AC12" s="29"/>
      <c r="AD12" s="29"/>
      <c r="AE12" s="29">
        <v>107</v>
      </c>
      <c r="AF12" s="29"/>
      <c r="AG12" s="29">
        <v>100</v>
      </c>
      <c r="AH12" s="29"/>
      <c r="AI12" s="29"/>
      <c r="AJ12" s="29"/>
      <c r="AK12" s="29"/>
      <c r="AL12" s="29"/>
      <c r="AM12" s="29"/>
      <c r="AN12" s="29"/>
      <c r="AO12" s="29"/>
      <c r="AP12" s="29">
        <v>60</v>
      </c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deelnemers'!A8</f>
        <v>DEROOIJ</v>
      </c>
      <c r="B13" s="4" t="str">
        <f>'Namen deelnemers'!B8</f>
        <v>Thomas</v>
      </c>
      <c r="C13" s="9">
        <f t="shared" si="0"/>
        <v>3</v>
      </c>
      <c r="D13" s="13">
        <f t="shared" si="1"/>
        <v>1813</v>
      </c>
      <c r="F13" s="29"/>
      <c r="G13" s="29">
        <v>90</v>
      </c>
      <c r="J13" s="12">
        <v>98</v>
      </c>
      <c r="K13" s="12"/>
      <c r="L13" s="12">
        <v>93</v>
      </c>
      <c r="N13" s="29"/>
      <c r="O13" s="29"/>
      <c r="P13" s="29"/>
      <c r="Q13" s="12">
        <v>127</v>
      </c>
      <c r="R13" s="12">
        <v>103</v>
      </c>
      <c r="S13" s="12">
        <v>100</v>
      </c>
      <c r="T13" s="12">
        <v>155</v>
      </c>
      <c r="U13" s="29">
        <v>95</v>
      </c>
      <c r="V13" s="12">
        <v>125</v>
      </c>
      <c r="W13" s="12"/>
      <c r="X13">
        <v>100</v>
      </c>
      <c r="Y13" s="29">
        <v>100</v>
      </c>
      <c r="Z13" s="12">
        <v>30</v>
      </c>
      <c r="AA13" s="12">
        <v>40</v>
      </c>
      <c r="AC13" s="12">
        <v>95</v>
      </c>
      <c r="AD13" s="12"/>
      <c r="AE13" s="12">
        <v>107</v>
      </c>
      <c r="AF13" s="12">
        <v>95</v>
      </c>
      <c r="AH13">
        <v>100</v>
      </c>
      <c r="AI13" s="12">
        <v>100</v>
      </c>
      <c r="AJ13" s="29"/>
      <c r="AK13" s="12"/>
      <c r="AL13" s="12"/>
      <c r="AM13" s="12"/>
      <c r="AN13" s="12"/>
      <c r="AO13" s="12"/>
      <c r="AP13" s="12">
        <v>60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deelnemers'!A9</f>
        <v>DHAEYERE</v>
      </c>
      <c r="B14" s="4" t="str">
        <f>'Namen deelnemers'!B9</f>
        <v>Mick</v>
      </c>
      <c r="C14" s="9">
        <f t="shared" si="0"/>
        <v>13</v>
      </c>
      <c r="D14" s="13">
        <f t="shared" si="1"/>
        <v>903</v>
      </c>
      <c r="F14" s="29"/>
      <c r="G14" s="29"/>
      <c r="J14" s="29">
        <v>98</v>
      </c>
      <c r="K14" s="29">
        <v>88</v>
      </c>
      <c r="L14" s="29"/>
      <c r="N14" s="29"/>
      <c r="O14" s="29"/>
      <c r="P14" s="29"/>
      <c r="Q14" s="29">
        <v>127</v>
      </c>
      <c r="R14" s="29">
        <v>103</v>
      </c>
      <c r="S14" s="29">
        <v>100</v>
      </c>
      <c r="T14" s="29">
        <v>155</v>
      </c>
      <c r="U14" s="29"/>
      <c r="V14" s="29">
        <v>125</v>
      </c>
      <c r="W14" s="29"/>
      <c r="Y14" s="29"/>
      <c r="Z14" s="29"/>
      <c r="AA14" s="29"/>
      <c r="AC14" s="29"/>
      <c r="AD14" s="29"/>
      <c r="AE14" s="29">
        <v>107</v>
      </c>
      <c r="AF14" s="29"/>
      <c r="AI14" s="29"/>
      <c r="AJ14" s="29"/>
      <c r="AK14" s="29"/>
      <c r="AL14" s="29"/>
      <c r="AM14" s="29"/>
      <c r="AN14" s="29"/>
      <c r="AO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deelnemers'!A10</f>
        <v>DINGEMANS</v>
      </c>
      <c r="B15" s="4" t="str">
        <f>'Namen deelnemers'!B10</f>
        <v>Marc</v>
      </c>
      <c r="C15" s="9">
        <f t="shared" si="0"/>
        <v>29</v>
      </c>
      <c r="D15" s="13">
        <f t="shared" si="1"/>
        <v>0</v>
      </c>
      <c r="F15" s="29"/>
      <c r="G15" s="29"/>
      <c r="J15" s="12"/>
      <c r="K15" s="12"/>
      <c r="L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Y15" s="29"/>
      <c r="Z15" s="29"/>
      <c r="AA15" s="29"/>
      <c r="AC15" s="29"/>
      <c r="AD15" s="29"/>
      <c r="AE15" s="29"/>
      <c r="AF15" s="29"/>
      <c r="AI15" s="29"/>
      <c r="AJ15" s="29"/>
      <c r="AK15" s="29"/>
      <c r="AL15" s="29"/>
      <c r="AM15" s="29"/>
      <c r="AN15" s="29"/>
      <c r="AO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x14ac:dyDescent="0.25">
      <c r="A16" s="4" t="str">
        <f>'Namen deelnemers'!A11</f>
        <v xml:space="preserve">FIFIELD </v>
      </c>
      <c r="B16" s="4" t="str">
        <f>'Namen deelnemers'!B11</f>
        <v>Jordan</v>
      </c>
      <c r="C16" s="9">
        <f t="shared" si="0"/>
        <v>7</v>
      </c>
      <c r="D16" s="13">
        <f t="shared" si="1"/>
        <v>1515</v>
      </c>
      <c r="E16" s="29">
        <v>85</v>
      </c>
      <c r="F16" s="29"/>
      <c r="G16" s="29"/>
      <c r="H16" s="12">
        <v>85</v>
      </c>
      <c r="J16" s="12">
        <v>98</v>
      </c>
      <c r="K16" s="12">
        <v>88</v>
      </c>
      <c r="L16" s="29"/>
      <c r="N16" s="12">
        <v>92</v>
      </c>
      <c r="O16" s="12">
        <v>95</v>
      </c>
      <c r="P16" s="29"/>
      <c r="Q16" s="12"/>
      <c r="R16" s="12"/>
      <c r="S16" s="12"/>
      <c r="T16" s="12">
        <v>155</v>
      </c>
      <c r="U16" s="12">
        <v>95</v>
      </c>
      <c r="V16" s="29">
        <v>125</v>
      </c>
      <c r="W16" s="12"/>
      <c r="X16">
        <v>100</v>
      </c>
      <c r="Y16" s="12">
        <v>100</v>
      </c>
      <c r="Z16" s="12">
        <v>97</v>
      </c>
      <c r="AA16" s="12"/>
      <c r="AC16" s="12"/>
      <c r="AD16" s="12"/>
      <c r="AE16" s="12"/>
      <c r="AF16" s="12"/>
      <c r="AH16">
        <v>100</v>
      </c>
      <c r="AI16" s="12">
        <v>100</v>
      </c>
      <c r="AJ16" s="29">
        <v>100</v>
      </c>
      <c r="AK16" s="29"/>
      <c r="AL16" s="29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1.25" customHeight="1" x14ac:dyDescent="0.25">
      <c r="A17" s="4" t="str">
        <f>'Namen deelnemers'!A12</f>
        <v>FRANCKEN</v>
      </c>
      <c r="B17" s="4" t="str">
        <f>'Namen deelnemers'!B12</f>
        <v>Frank</v>
      </c>
      <c r="C17" s="9">
        <f t="shared" si="0"/>
        <v>5</v>
      </c>
      <c r="D17" s="13">
        <f t="shared" si="1"/>
        <v>1725</v>
      </c>
      <c r="F17" s="29"/>
      <c r="G17" s="29"/>
      <c r="J17" s="29">
        <v>98</v>
      </c>
      <c r="K17" s="29"/>
      <c r="L17" s="29">
        <v>93</v>
      </c>
      <c r="N17" s="29">
        <v>92</v>
      </c>
      <c r="O17" s="29">
        <v>95</v>
      </c>
      <c r="P17" s="29"/>
      <c r="Q17" s="29"/>
      <c r="R17" s="29">
        <v>103</v>
      </c>
      <c r="S17" s="29">
        <v>100</v>
      </c>
      <c r="T17" s="29">
        <v>155</v>
      </c>
      <c r="U17" s="29">
        <v>95</v>
      </c>
      <c r="V17" s="29">
        <v>125</v>
      </c>
      <c r="W17" s="12"/>
      <c r="Y17" s="29">
        <v>100</v>
      </c>
      <c r="Z17" s="29">
        <v>97</v>
      </c>
      <c r="AA17" s="29">
        <v>165</v>
      </c>
      <c r="AC17" s="29"/>
      <c r="AD17" s="29"/>
      <c r="AE17" s="29">
        <v>107</v>
      </c>
      <c r="AF17" s="29"/>
      <c r="AG17">
        <v>100</v>
      </c>
      <c r="AH17">
        <v>100</v>
      </c>
      <c r="AI17" s="29">
        <v>100</v>
      </c>
      <c r="AJ17" s="29"/>
      <c r="AK17" s="29"/>
      <c r="AL17" s="29"/>
      <c r="AM17" s="29"/>
      <c r="AN17" s="29"/>
      <c r="AO17" s="29"/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9">
        <f t="shared" si="0"/>
        <v>25</v>
      </c>
      <c r="D18" s="13">
        <f t="shared" si="1"/>
        <v>100</v>
      </c>
      <c r="F18" s="29"/>
      <c r="G18" s="29"/>
      <c r="J18" s="12"/>
      <c r="K18" s="12"/>
      <c r="L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Y18" s="29"/>
      <c r="Z18" s="29"/>
      <c r="AA18" s="29"/>
      <c r="AC18" s="29"/>
      <c r="AD18" s="29"/>
      <c r="AE18" s="29"/>
      <c r="AF18" s="29"/>
      <c r="AI18" s="29">
        <v>100</v>
      </c>
      <c r="AJ18" s="29"/>
      <c r="AK18" s="29"/>
      <c r="AL18" s="29"/>
      <c r="AM18" s="29"/>
      <c r="AN18" s="29"/>
      <c r="AO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deelnemers'!A14</f>
        <v xml:space="preserve">GILLESEN </v>
      </c>
      <c r="B19" s="4" t="str">
        <f>'Namen deelnemers'!B14</f>
        <v>Jamie</v>
      </c>
      <c r="C19" s="9">
        <f t="shared" si="0"/>
        <v>27</v>
      </c>
      <c r="D19" s="13">
        <f t="shared" si="1"/>
        <v>85</v>
      </c>
      <c r="E19" s="29">
        <v>85</v>
      </c>
      <c r="F19" s="29"/>
      <c r="G19" s="29"/>
      <c r="J19" s="29"/>
      <c r="K19" s="29"/>
      <c r="L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Y19" s="29"/>
      <c r="Z19" s="29"/>
      <c r="AA19" s="29"/>
      <c r="AC19" s="29"/>
      <c r="AD19" s="29"/>
      <c r="AE19" s="29"/>
      <c r="AF19" s="29"/>
      <c r="AI19" s="29"/>
      <c r="AJ19" s="29"/>
      <c r="AK19" s="29"/>
      <c r="AL19" s="29"/>
      <c r="AM19" s="29"/>
      <c r="AN19" s="29"/>
      <c r="AO19" s="29"/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deelnemers'!A15</f>
        <v>GOVAERTS</v>
      </c>
      <c r="B20" s="4" t="str">
        <f>'Namen deelnemers'!B15</f>
        <v>Jef</v>
      </c>
      <c r="C20" s="9">
        <f t="shared" si="0"/>
        <v>15</v>
      </c>
      <c r="D20" s="13">
        <f t="shared" si="1"/>
        <v>685</v>
      </c>
      <c r="F20" s="29">
        <v>75</v>
      </c>
      <c r="G20" s="29">
        <v>90</v>
      </c>
      <c r="J20" s="29"/>
      <c r="K20" s="29"/>
      <c r="L20" s="29"/>
      <c r="N20" s="29"/>
      <c r="O20" s="29"/>
      <c r="P20" s="29"/>
      <c r="Q20" s="29"/>
      <c r="R20" s="29"/>
      <c r="S20" s="29">
        <v>100</v>
      </c>
      <c r="T20" s="29">
        <v>155</v>
      </c>
      <c r="U20" s="29"/>
      <c r="V20" s="29"/>
      <c r="W20" s="29"/>
      <c r="Y20" s="29"/>
      <c r="Z20" s="29"/>
      <c r="AA20" s="29">
        <v>165</v>
      </c>
      <c r="AC20" s="29"/>
      <c r="AD20" s="29"/>
      <c r="AE20" s="29"/>
      <c r="AF20" s="29"/>
      <c r="AI20" s="29"/>
      <c r="AJ20" s="29">
        <v>100</v>
      </c>
      <c r="AK20" s="29"/>
      <c r="AL20" s="29"/>
      <c r="AM20" s="29"/>
      <c r="AN20" s="29"/>
      <c r="AO20" s="29"/>
      <c r="AP20" s="29"/>
      <c r="AQ20" s="29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deelnemers'!A16</f>
        <v>GUNS</v>
      </c>
      <c r="B21" s="4" t="str">
        <f>'Namen deelnemers'!B16</f>
        <v>Marc</v>
      </c>
      <c r="C21" s="9">
        <f t="shared" si="0"/>
        <v>21</v>
      </c>
      <c r="D21" s="13">
        <f t="shared" si="1"/>
        <v>225</v>
      </c>
      <c r="F21" s="29"/>
      <c r="G21" s="29"/>
      <c r="J21" s="29"/>
      <c r="K21" s="29"/>
      <c r="L21" s="29"/>
      <c r="N21" s="29"/>
      <c r="O21" s="29"/>
      <c r="P21" s="29"/>
      <c r="Q21" s="29"/>
      <c r="R21" s="29"/>
      <c r="S21" s="29"/>
      <c r="T21" s="29"/>
      <c r="U21" s="29"/>
      <c r="V21" s="29">
        <v>125</v>
      </c>
      <c r="W21" s="29"/>
      <c r="Y21" s="29"/>
      <c r="Z21" s="29"/>
      <c r="AA21" s="29"/>
      <c r="AC21" s="29"/>
      <c r="AD21" s="29"/>
      <c r="AE21" s="29"/>
      <c r="AF21" s="29"/>
      <c r="AG21">
        <v>100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deelnemers'!A17</f>
        <v>GUNS</v>
      </c>
      <c r="B22" s="4" t="str">
        <f>'Namen deelnemers'!B17</f>
        <v>Serge</v>
      </c>
      <c r="C22" s="9">
        <f t="shared" si="0"/>
        <v>4</v>
      </c>
      <c r="D22" s="13">
        <f t="shared" si="1"/>
        <v>1755</v>
      </c>
      <c r="E22" s="29">
        <v>85</v>
      </c>
      <c r="F22" s="29"/>
      <c r="G22" s="12"/>
      <c r="J22" s="12">
        <v>98</v>
      </c>
      <c r="K22" s="12"/>
      <c r="L22" s="29"/>
      <c r="N22" s="29">
        <v>92</v>
      </c>
      <c r="O22" s="29">
        <v>95</v>
      </c>
      <c r="P22" s="29"/>
      <c r="Q22" s="29">
        <v>127</v>
      </c>
      <c r="R22" s="29">
        <v>103</v>
      </c>
      <c r="S22" s="29">
        <v>100</v>
      </c>
      <c r="T22" s="29">
        <v>155</v>
      </c>
      <c r="U22" s="29"/>
      <c r="V22" s="29">
        <v>125</v>
      </c>
      <c r="W22" s="29"/>
      <c r="X22">
        <v>100</v>
      </c>
      <c r="Y22" s="29"/>
      <c r="Z22" s="29"/>
      <c r="AA22" s="29"/>
      <c r="AC22" s="29">
        <v>95</v>
      </c>
      <c r="AD22" s="29"/>
      <c r="AE22" s="29"/>
      <c r="AF22" s="29">
        <v>95</v>
      </c>
      <c r="AG22">
        <v>100</v>
      </c>
      <c r="AH22">
        <v>100</v>
      </c>
      <c r="AI22" s="29">
        <v>100</v>
      </c>
      <c r="AJ22" s="29">
        <v>100</v>
      </c>
      <c r="AK22" s="12"/>
      <c r="AL22" s="29"/>
      <c r="AM22" s="29"/>
      <c r="AN22" s="29"/>
      <c r="AO22" s="29">
        <v>85</v>
      </c>
      <c r="AP22" s="29"/>
      <c r="AQ22" s="29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deelnemers'!A18</f>
        <v>JANSSEN JAN</v>
      </c>
      <c r="B23" s="4" t="str">
        <f>'Namen deelnemers'!B18</f>
        <v>JUNIOR</v>
      </c>
      <c r="C23" s="9">
        <f t="shared" si="0"/>
        <v>29</v>
      </c>
      <c r="D23" s="13">
        <f t="shared" si="1"/>
        <v>0</v>
      </c>
      <c r="F23" s="29"/>
      <c r="G23" s="29"/>
      <c r="J23" s="29"/>
      <c r="K23" s="29"/>
      <c r="L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Y23" s="29"/>
      <c r="Z23" s="29"/>
      <c r="AA23" s="29"/>
      <c r="AC23" s="29"/>
      <c r="AD23" s="29"/>
      <c r="AE23" s="29"/>
      <c r="AF23" s="29"/>
      <c r="AI23" s="29"/>
      <c r="AJ23" s="29"/>
      <c r="AK23" s="29"/>
      <c r="AL23" s="29"/>
      <c r="AM23" s="29"/>
      <c r="AN23" s="29"/>
      <c r="AO23" s="29"/>
      <c r="AP23" s="29"/>
      <c r="AQ23" s="29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deelnemers'!A19</f>
        <v>JANSSENS</v>
      </c>
      <c r="B24" s="4" t="str">
        <f>'Namen deelnemers'!B19</f>
        <v>Raf</v>
      </c>
      <c r="C24" s="9">
        <f t="shared" si="0"/>
        <v>16</v>
      </c>
      <c r="D24" s="13">
        <f t="shared" si="1"/>
        <v>640</v>
      </c>
      <c r="F24" s="29"/>
      <c r="G24" s="29"/>
      <c r="H24" s="12">
        <v>85</v>
      </c>
      <c r="J24" s="29"/>
      <c r="K24" s="29">
        <v>88</v>
      </c>
      <c r="L24" s="29"/>
      <c r="N24" s="29"/>
      <c r="O24" s="29"/>
      <c r="P24" s="29"/>
      <c r="Q24" s="29"/>
      <c r="R24" s="29"/>
      <c r="S24" s="29"/>
      <c r="T24" s="29"/>
      <c r="U24" s="12">
        <v>95</v>
      </c>
      <c r="V24" s="29"/>
      <c r="W24" s="29"/>
      <c r="Y24" s="29"/>
      <c r="Z24" s="29"/>
      <c r="AA24" s="29">
        <v>165</v>
      </c>
      <c r="AC24" s="29"/>
      <c r="AD24" s="29"/>
      <c r="AE24" s="29">
        <v>107</v>
      </c>
      <c r="AF24" s="29"/>
      <c r="AH24">
        <v>100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deelnemers'!A20</f>
        <v>ROBYN</v>
      </c>
      <c r="B25" s="4" t="str">
        <f>'Namen deelnemers'!B20</f>
        <v>Sven</v>
      </c>
      <c r="C25" s="9">
        <f t="shared" si="0"/>
        <v>22</v>
      </c>
      <c r="D25" s="13">
        <f t="shared" si="1"/>
        <v>200</v>
      </c>
      <c r="F25" s="29"/>
      <c r="G25" s="29"/>
      <c r="J25" s="29"/>
      <c r="K25" s="29"/>
      <c r="L25" s="29"/>
      <c r="N25" s="29"/>
      <c r="O25" s="29"/>
      <c r="P25" s="29"/>
      <c r="Q25" s="29"/>
      <c r="R25" s="29"/>
      <c r="S25" s="29">
        <v>100</v>
      </c>
      <c r="T25" s="29"/>
      <c r="U25" s="29"/>
      <c r="V25" s="29"/>
      <c r="W25" s="29"/>
      <c r="Y25" s="29">
        <v>100</v>
      </c>
      <c r="Z25" s="29"/>
      <c r="AA25" s="29"/>
      <c r="AC25" s="29"/>
      <c r="AD25" s="29"/>
      <c r="AE25" s="29"/>
      <c r="AF25" s="29"/>
      <c r="AI25" s="29"/>
      <c r="AJ25" s="29"/>
      <c r="AK25" s="29"/>
      <c r="AL25" s="29"/>
      <c r="AM25" s="29"/>
      <c r="AN25" s="29"/>
      <c r="AO25" s="29"/>
      <c r="AP25" s="29"/>
      <c r="AQ25" s="29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deelnemers'!A21</f>
        <v>SCHITTECAT</v>
      </c>
      <c r="B26" s="4" t="str">
        <f>'Namen deelnemers'!B21</f>
        <v>Bruno</v>
      </c>
      <c r="C26" s="9">
        <f t="shared" si="0"/>
        <v>23</v>
      </c>
      <c r="D26" s="13">
        <f t="shared" si="1"/>
        <v>170</v>
      </c>
      <c r="E26" s="29">
        <v>85</v>
      </c>
      <c r="F26" s="29"/>
      <c r="G26" s="12"/>
      <c r="J26" s="12"/>
      <c r="K26" s="12"/>
      <c r="L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Y26" s="12"/>
      <c r="Z26" s="12"/>
      <c r="AA26" s="12"/>
      <c r="AC26" s="12"/>
      <c r="AD26" s="12"/>
      <c r="AE26" s="12"/>
      <c r="AF26" s="12"/>
      <c r="AI26" s="12"/>
      <c r="AJ26" s="29"/>
      <c r="AK26" s="12"/>
      <c r="AL26" s="12"/>
      <c r="AM26" s="12"/>
      <c r="AN26" s="12"/>
      <c r="AO26" s="12">
        <v>85</v>
      </c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4" t="str">
        <f>'Namen deelnemers'!A22</f>
        <v>SCHOUWAERTS</v>
      </c>
      <c r="B27" s="4" t="str">
        <f>'Namen deelnemers'!B22</f>
        <v>Gasparelli</v>
      </c>
      <c r="C27" s="9">
        <f t="shared" si="0"/>
        <v>1</v>
      </c>
      <c r="D27" s="13">
        <f t="shared" si="1"/>
        <v>2267</v>
      </c>
      <c r="E27" s="29">
        <v>85</v>
      </c>
      <c r="F27" s="29">
        <v>75</v>
      </c>
      <c r="G27" s="29">
        <v>90</v>
      </c>
      <c r="H27" s="12">
        <v>85</v>
      </c>
      <c r="J27" s="12"/>
      <c r="K27" s="12"/>
      <c r="L27" s="12">
        <v>93</v>
      </c>
      <c r="N27" s="12">
        <v>92</v>
      </c>
      <c r="O27" s="12"/>
      <c r="P27" s="29"/>
      <c r="Q27" s="12">
        <v>127</v>
      </c>
      <c r="R27" s="12">
        <v>103</v>
      </c>
      <c r="S27" s="29">
        <v>100</v>
      </c>
      <c r="T27" s="29">
        <v>155</v>
      </c>
      <c r="U27" s="12">
        <v>95</v>
      </c>
      <c r="V27" s="29">
        <v>125</v>
      </c>
      <c r="W27" s="12"/>
      <c r="X27">
        <v>100</v>
      </c>
      <c r="Y27" s="29">
        <v>100</v>
      </c>
      <c r="Z27" s="12">
        <v>30</v>
      </c>
      <c r="AA27" s="12">
        <v>165</v>
      </c>
      <c r="AC27" s="29">
        <v>95</v>
      </c>
      <c r="AD27" s="29"/>
      <c r="AE27" s="29">
        <v>107</v>
      </c>
      <c r="AF27" s="12"/>
      <c r="AG27">
        <v>100</v>
      </c>
      <c r="AH27">
        <v>100</v>
      </c>
      <c r="AI27" s="12">
        <v>100</v>
      </c>
      <c r="AJ27" s="29"/>
      <c r="AK27" s="29"/>
      <c r="AL27" s="29"/>
      <c r="AM27" s="12"/>
      <c r="AN27" s="29"/>
      <c r="AO27" s="12">
        <v>85</v>
      </c>
      <c r="AP27" s="12">
        <v>60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deelnemers'!A23</f>
        <v>SCHROYEN</v>
      </c>
      <c r="B28" s="4" t="str">
        <f>'Namen deelnemers'!B23</f>
        <v>Lieven</v>
      </c>
      <c r="C28" s="9">
        <f t="shared" si="0"/>
        <v>12</v>
      </c>
      <c r="D28" s="13">
        <f t="shared" si="1"/>
        <v>1336</v>
      </c>
      <c r="E28" s="29">
        <v>85</v>
      </c>
      <c r="F28" s="29"/>
      <c r="G28" s="12"/>
      <c r="J28" s="12"/>
      <c r="K28" s="12"/>
      <c r="L28" s="29"/>
      <c r="N28" s="12">
        <v>92</v>
      </c>
      <c r="O28" s="12"/>
      <c r="P28" s="29"/>
      <c r="Q28" s="29">
        <v>127</v>
      </c>
      <c r="R28" s="29">
        <v>103</v>
      </c>
      <c r="S28" s="12">
        <v>100</v>
      </c>
      <c r="T28" s="12"/>
      <c r="U28" s="12"/>
      <c r="V28" s="12"/>
      <c r="W28" s="29"/>
      <c r="Y28" s="12">
        <v>100</v>
      </c>
      <c r="Z28" s="29">
        <v>97</v>
      </c>
      <c r="AA28" s="29">
        <v>165</v>
      </c>
      <c r="AC28" s="29"/>
      <c r="AD28" s="12"/>
      <c r="AE28" s="29">
        <v>107</v>
      </c>
      <c r="AF28" s="29"/>
      <c r="AG28">
        <v>100</v>
      </c>
      <c r="AH28">
        <v>100</v>
      </c>
      <c r="AI28" s="29">
        <v>100</v>
      </c>
      <c r="AJ28" s="29"/>
      <c r="AK28" s="12"/>
      <c r="AL28" s="29"/>
      <c r="AM28" s="12"/>
      <c r="AN28" s="29"/>
      <c r="AO28" s="29"/>
      <c r="AP28" s="29">
        <v>60</v>
      </c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deelnemers'!A24</f>
        <v>SCHROYEN</v>
      </c>
      <c r="B29" s="4" t="str">
        <f>'Namen deelnemers'!B24</f>
        <v>Jeroen</v>
      </c>
      <c r="C29" s="54">
        <f t="shared" si="0"/>
        <v>2</v>
      </c>
      <c r="D29" s="13">
        <f t="shared" si="1"/>
        <v>1957</v>
      </c>
      <c r="E29" s="29">
        <v>85</v>
      </c>
      <c r="F29" s="29"/>
      <c r="G29" s="29"/>
      <c r="H29" s="12">
        <v>85</v>
      </c>
      <c r="J29" s="12">
        <v>98</v>
      </c>
      <c r="K29" s="29">
        <v>88</v>
      </c>
      <c r="L29" s="12"/>
      <c r="N29" s="12"/>
      <c r="O29" s="12">
        <v>95</v>
      </c>
      <c r="P29" s="12"/>
      <c r="Q29" s="12">
        <v>127</v>
      </c>
      <c r="R29" s="12"/>
      <c r="S29" s="12">
        <v>100</v>
      </c>
      <c r="T29" s="29">
        <v>155</v>
      </c>
      <c r="U29" s="12">
        <v>95</v>
      </c>
      <c r="V29" s="12">
        <v>125</v>
      </c>
      <c r="W29" s="12"/>
      <c r="Y29" s="12">
        <v>100</v>
      </c>
      <c r="Z29" s="12">
        <v>97</v>
      </c>
      <c r="AA29" s="12">
        <v>165</v>
      </c>
      <c r="AC29" s="12">
        <v>95</v>
      </c>
      <c r="AD29" s="12"/>
      <c r="AE29" s="12">
        <v>107</v>
      </c>
      <c r="AF29" s="12">
        <v>95</v>
      </c>
      <c r="AG29">
        <v>100</v>
      </c>
      <c r="AI29" s="12"/>
      <c r="AJ29" s="29"/>
      <c r="AK29" s="12"/>
      <c r="AL29" s="12"/>
      <c r="AM29" s="12"/>
      <c r="AN29" s="12"/>
      <c r="AO29" s="12">
        <v>85</v>
      </c>
      <c r="AP29" s="29">
        <v>60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deelnemers'!A25</f>
        <v>STAPPERS</v>
      </c>
      <c r="B30" s="4" t="str">
        <f>'Namen deelnemers'!B25</f>
        <v>Jeroen</v>
      </c>
      <c r="C30" s="9">
        <f t="shared" si="0"/>
        <v>26</v>
      </c>
      <c r="D30" s="13">
        <f t="shared" si="1"/>
        <v>95</v>
      </c>
      <c r="F30" s="12"/>
      <c r="G30" s="29"/>
      <c r="J30" s="12"/>
      <c r="K30" s="29"/>
      <c r="L30" s="12"/>
      <c r="N30" s="12"/>
      <c r="O30" s="12"/>
      <c r="P30" s="12"/>
      <c r="Q30" s="12"/>
      <c r="R30" s="12"/>
      <c r="S30" s="12"/>
      <c r="T30" s="29"/>
      <c r="U30" s="12">
        <v>95</v>
      </c>
      <c r="V30" s="12"/>
      <c r="W30" s="12"/>
      <c r="Y30" s="12"/>
      <c r="Z30" s="12"/>
      <c r="AA30" s="12"/>
      <c r="AC30" s="12"/>
      <c r="AD30" s="12"/>
      <c r="AE30" s="12"/>
      <c r="AF30" s="12"/>
      <c r="AI30" s="12"/>
      <c r="AJ30" s="29"/>
      <c r="AK30" s="12"/>
      <c r="AL30" s="12"/>
      <c r="AM30" s="12"/>
      <c r="AN30" s="12"/>
      <c r="AO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deelnemers'!A26</f>
        <v>STIJLEMAN</v>
      </c>
      <c r="B31" s="4" t="str">
        <f>'Namen deelnemers'!B26</f>
        <v>Ronny</v>
      </c>
      <c r="C31" s="9">
        <f t="shared" si="0"/>
        <v>20</v>
      </c>
      <c r="D31" s="13">
        <f t="shared" si="1"/>
        <v>313</v>
      </c>
      <c r="F31" s="29"/>
      <c r="G31" s="29"/>
      <c r="J31" s="29"/>
      <c r="K31" s="29">
        <v>88</v>
      </c>
      <c r="L31" s="29"/>
      <c r="N31" s="29"/>
      <c r="O31" s="29"/>
      <c r="P31" s="29"/>
      <c r="Q31" s="29"/>
      <c r="R31" s="29"/>
      <c r="S31" s="29"/>
      <c r="T31" s="29"/>
      <c r="U31" s="29"/>
      <c r="V31" s="29">
        <v>125</v>
      </c>
      <c r="W31" s="29"/>
      <c r="Y31" s="29"/>
      <c r="Z31" s="29"/>
      <c r="AA31" s="29"/>
      <c r="AC31" s="29"/>
      <c r="AD31" s="29"/>
      <c r="AE31" s="29"/>
      <c r="AF31" s="29"/>
      <c r="AI31" s="29">
        <v>100</v>
      </c>
      <c r="AJ31" s="29"/>
      <c r="AK31" s="29"/>
      <c r="AL31" s="29"/>
      <c r="AM31" s="29"/>
      <c r="AN31" s="29"/>
      <c r="AO31" s="29"/>
      <c r="AP31" s="29"/>
      <c r="AQ31" s="29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deelnemers'!A27</f>
        <v>VAN DER POEL</v>
      </c>
      <c r="B32" s="4" t="str">
        <f>'Namen deelnemers'!B27</f>
        <v>Jack</v>
      </c>
      <c r="C32" s="9">
        <f t="shared" si="0"/>
        <v>17</v>
      </c>
      <c r="D32" s="13">
        <f t="shared" si="1"/>
        <v>540</v>
      </c>
      <c r="F32" s="29"/>
      <c r="G32" s="29"/>
      <c r="J32" s="29"/>
      <c r="K32" s="29">
        <v>88</v>
      </c>
      <c r="L32" s="29"/>
      <c r="N32" s="29"/>
      <c r="O32" s="29"/>
      <c r="P32" s="29"/>
      <c r="Q32" s="29"/>
      <c r="R32" s="29"/>
      <c r="S32" s="29">
        <v>100</v>
      </c>
      <c r="T32" s="29"/>
      <c r="U32" s="29"/>
      <c r="V32" s="29"/>
      <c r="W32" s="29"/>
      <c r="Y32" s="29"/>
      <c r="Z32" s="29">
        <v>97</v>
      </c>
      <c r="AA32" s="29"/>
      <c r="AC32" s="29">
        <v>95</v>
      </c>
      <c r="AD32" s="29"/>
      <c r="AE32" s="29"/>
      <c r="AF32" s="29"/>
      <c r="AG32">
        <v>100</v>
      </c>
      <c r="AI32" s="29"/>
      <c r="AJ32" s="29"/>
      <c r="AK32" s="29"/>
      <c r="AL32" s="29"/>
      <c r="AM32" s="29"/>
      <c r="AN32" s="29"/>
      <c r="AO32" s="12"/>
      <c r="AP32" s="29">
        <v>60</v>
      </c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deelnemers'!A28</f>
        <v>VAN DER POEL</v>
      </c>
      <c r="B33" s="4" t="str">
        <f>'Namen deelnemers'!B28</f>
        <v>Lars</v>
      </c>
      <c r="C33" s="9">
        <f t="shared" si="0"/>
        <v>27</v>
      </c>
      <c r="D33" s="13">
        <f t="shared" si="1"/>
        <v>85</v>
      </c>
      <c r="F33" s="29"/>
      <c r="G33" s="29"/>
      <c r="J33" s="29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Y33" s="29"/>
      <c r="Z33" s="29"/>
      <c r="AA33" s="29"/>
      <c r="AC33" s="29"/>
      <c r="AD33" s="29"/>
      <c r="AE33" s="29"/>
      <c r="AF33" s="29"/>
      <c r="AI33" s="29"/>
      <c r="AJ33" s="29"/>
      <c r="AK33" s="29"/>
      <c r="AL33" s="29"/>
      <c r="AM33" s="29"/>
      <c r="AN33" s="29"/>
      <c r="AO33" s="29">
        <v>85</v>
      </c>
      <c r="AP33" s="29"/>
      <c r="AQ33" s="29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deelnemers'!A29</f>
        <v>VAN EEKELEN</v>
      </c>
      <c r="B34" s="4" t="str">
        <f>'Namen deelnemers'!B29</f>
        <v>Erwin</v>
      </c>
      <c r="C34" s="9">
        <f t="shared" si="0"/>
        <v>18</v>
      </c>
      <c r="D34" s="13">
        <f t="shared" si="1"/>
        <v>398</v>
      </c>
      <c r="F34" s="29"/>
      <c r="G34" s="29"/>
      <c r="J34" s="29">
        <v>98</v>
      </c>
      <c r="K34" s="29"/>
      <c r="L34" s="29">
        <v>93</v>
      </c>
      <c r="N34" s="29"/>
      <c r="O34" s="29"/>
      <c r="P34" s="12"/>
      <c r="Q34" s="29"/>
      <c r="R34" s="29"/>
      <c r="S34" s="29"/>
      <c r="T34" s="29"/>
      <c r="U34" s="29"/>
      <c r="V34" s="29"/>
      <c r="W34" s="29"/>
      <c r="X34">
        <v>100</v>
      </c>
      <c r="Y34" s="29"/>
      <c r="Z34" s="29"/>
      <c r="AA34" s="29"/>
      <c r="AC34" s="29"/>
      <c r="AD34" s="29"/>
      <c r="AE34" s="29">
        <v>107</v>
      </c>
      <c r="AF34" s="29"/>
      <c r="AI34" s="29"/>
      <c r="AJ34" s="29"/>
      <c r="AK34" s="29"/>
      <c r="AL34" s="29"/>
      <c r="AM34" s="29"/>
      <c r="AN34" s="29"/>
      <c r="AO34" s="29"/>
      <c r="AP34" s="29"/>
      <c r="AQ34" s="29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deelnemers'!A30</f>
        <v>VAN EEKELEN</v>
      </c>
      <c r="B35" s="4" t="str">
        <f>'Namen deelnemers'!B30</f>
        <v>Witse</v>
      </c>
      <c r="C35" s="9">
        <f t="shared" si="0"/>
        <v>9</v>
      </c>
      <c r="D35" s="13">
        <f t="shared" si="1"/>
        <v>1408</v>
      </c>
      <c r="E35" s="29">
        <v>85</v>
      </c>
      <c r="F35" s="12"/>
      <c r="G35" s="12"/>
      <c r="J35" s="12"/>
      <c r="K35" s="29">
        <v>88</v>
      </c>
      <c r="L35" s="12">
        <v>93</v>
      </c>
      <c r="N35" s="12">
        <v>92</v>
      </c>
      <c r="O35" s="12">
        <v>95</v>
      </c>
      <c r="P35" s="12"/>
      <c r="Q35" s="12">
        <v>127</v>
      </c>
      <c r="R35" s="12">
        <v>103</v>
      </c>
      <c r="S35" s="12">
        <v>100</v>
      </c>
      <c r="T35" s="29">
        <v>155</v>
      </c>
      <c r="U35" s="12">
        <v>95</v>
      </c>
      <c r="V35" s="12">
        <v>125</v>
      </c>
      <c r="W35" s="12"/>
      <c r="X35">
        <v>100</v>
      </c>
      <c r="Y35" s="12">
        <v>100</v>
      </c>
      <c r="Z35" s="12">
        <v>50</v>
      </c>
      <c r="AA35" s="12"/>
      <c r="AC35" s="12"/>
      <c r="AD35" s="12"/>
      <c r="AE35" s="12"/>
      <c r="AF35" s="12"/>
      <c r="AI35" s="12"/>
      <c r="AJ35" s="29"/>
      <c r="AK35" s="12"/>
      <c r="AL35" s="12"/>
      <c r="AM35" s="12"/>
      <c r="AN35" s="12"/>
      <c r="AO35" s="12"/>
      <c r="AP35" s="29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deelnemers'!A31</f>
        <v>VAN HOFFELEN</v>
      </c>
      <c r="B36" s="4" t="str">
        <f>'Namen deelnemers'!B31</f>
        <v>Dirk</v>
      </c>
      <c r="C36" s="9">
        <f t="shared" si="0"/>
        <v>14</v>
      </c>
      <c r="D36" s="13">
        <f t="shared" si="1"/>
        <v>782</v>
      </c>
      <c r="F36" s="12"/>
      <c r="G36" s="12"/>
      <c r="J36" s="12"/>
      <c r="K36" s="29"/>
      <c r="L36" s="12"/>
      <c r="N36" s="12"/>
      <c r="O36" s="12"/>
      <c r="P36" s="12"/>
      <c r="Q36" s="12"/>
      <c r="R36" s="12"/>
      <c r="S36" s="12">
        <v>100</v>
      </c>
      <c r="T36" s="29"/>
      <c r="U36" s="12"/>
      <c r="V36" s="12">
        <v>125</v>
      </c>
      <c r="W36" s="12"/>
      <c r="X36">
        <v>100</v>
      </c>
      <c r="Y36" s="12">
        <v>100</v>
      </c>
      <c r="Z36" s="12"/>
      <c r="AA36" s="12"/>
      <c r="AC36" s="12">
        <v>95</v>
      </c>
      <c r="AD36" s="12"/>
      <c r="AE36" s="12">
        <v>107</v>
      </c>
      <c r="AF36" s="12">
        <v>95</v>
      </c>
      <c r="AI36" s="12"/>
      <c r="AJ36" s="29"/>
      <c r="AK36" s="12"/>
      <c r="AL36" s="12"/>
      <c r="AM36" s="12"/>
      <c r="AN36" s="12"/>
      <c r="AO36" s="12"/>
      <c r="AP36" s="29">
        <v>60</v>
      </c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deelnemers'!A32</f>
        <v>VAN HOOF</v>
      </c>
      <c r="B37" s="4" t="str">
        <f>'Namen deelnemers'!B32</f>
        <v>Danny</v>
      </c>
      <c r="C37" s="9">
        <f t="shared" si="0"/>
        <v>6</v>
      </c>
      <c r="D37" s="13">
        <f t="shared" ref="D37" si="2">SUM(E37:AQ37)</f>
        <v>1574</v>
      </c>
      <c r="E37" s="29">
        <v>85</v>
      </c>
      <c r="F37" s="12"/>
      <c r="G37" s="12"/>
      <c r="J37" s="12"/>
      <c r="K37" s="29">
        <v>88</v>
      </c>
      <c r="L37" s="12"/>
      <c r="N37" s="12">
        <v>92</v>
      </c>
      <c r="O37" s="12"/>
      <c r="P37" s="12"/>
      <c r="Q37" s="12">
        <v>127</v>
      </c>
      <c r="R37" s="12">
        <v>103</v>
      </c>
      <c r="S37" s="12">
        <v>100</v>
      </c>
      <c r="T37" s="29">
        <v>155</v>
      </c>
      <c r="U37" s="12"/>
      <c r="V37" s="12">
        <v>125</v>
      </c>
      <c r="W37" s="12"/>
      <c r="Y37" s="12">
        <v>100</v>
      </c>
      <c r="Z37" s="12">
        <v>97</v>
      </c>
      <c r="AA37" s="12"/>
      <c r="AC37" s="12"/>
      <c r="AD37" s="12"/>
      <c r="AE37" s="12">
        <v>107</v>
      </c>
      <c r="AF37" s="12">
        <v>95</v>
      </c>
      <c r="AG37">
        <v>100</v>
      </c>
      <c r="AH37">
        <v>100</v>
      </c>
      <c r="AI37" s="12">
        <v>100</v>
      </c>
      <c r="AJ37" s="29"/>
      <c r="AK37" s="12"/>
      <c r="AL37" s="12"/>
      <c r="AM37" s="12"/>
      <c r="AN37" s="12"/>
      <c r="AO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deelnemers'!A33</f>
        <v>VAN HOUTVEN</v>
      </c>
      <c r="B38" s="4" t="str">
        <f>'Namen deelnemers'!B33</f>
        <v>Marc</v>
      </c>
      <c r="C38" s="9">
        <f t="shared" si="0"/>
        <v>19</v>
      </c>
      <c r="D38" s="13">
        <f t="shared" si="1"/>
        <v>363</v>
      </c>
      <c r="E38" s="29">
        <v>85</v>
      </c>
      <c r="F38" s="29"/>
      <c r="G38" s="29"/>
      <c r="H38" s="12">
        <v>85</v>
      </c>
      <c r="J38" s="29">
        <v>98</v>
      </c>
      <c r="K38" s="29"/>
      <c r="L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Y38" s="29"/>
      <c r="Z38" s="29"/>
      <c r="AA38" s="29"/>
      <c r="AC38" s="29">
        <v>95</v>
      </c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deelnemers'!A34</f>
        <v>VAN LOON</v>
      </c>
      <c r="B39" s="4" t="str">
        <f>'Namen deelnemers'!B34</f>
        <v>Paul</v>
      </c>
      <c r="C39" s="9">
        <f t="shared" si="0"/>
        <v>8</v>
      </c>
      <c r="D39" s="13">
        <f t="shared" si="1"/>
        <v>1456</v>
      </c>
      <c r="F39" s="12"/>
      <c r="G39" s="12"/>
      <c r="J39" s="12">
        <v>98</v>
      </c>
      <c r="K39" s="29"/>
      <c r="L39" s="12">
        <v>93</v>
      </c>
      <c r="N39" s="12"/>
      <c r="O39" s="12">
        <v>95</v>
      </c>
      <c r="P39" s="12"/>
      <c r="Q39" s="12"/>
      <c r="R39" s="12">
        <v>103</v>
      </c>
      <c r="S39" s="12">
        <v>100</v>
      </c>
      <c r="T39" s="29"/>
      <c r="U39" s="12">
        <v>95</v>
      </c>
      <c r="V39" s="12"/>
      <c r="W39" s="12"/>
      <c r="X39">
        <v>100</v>
      </c>
      <c r="Y39" s="12">
        <v>100</v>
      </c>
      <c r="Z39" s="12">
        <v>97</v>
      </c>
      <c r="AA39" s="12">
        <v>40</v>
      </c>
      <c r="AC39" s="12">
        <v>95</v>
      </c>
      <c r="AD39" s="12"/>
      <c r="AE39" s="12"/>
      <c r="AF39" s="12">
        <v>95</v>
      </c>
      <c r="AG39">
        <v>100</v>
      </c>
      <c r="AH39" s="29">
        <v>100</v>
      </c>
      <c r="AI39" s="12"/>
      <c r="AJ39" s="29"/>
      <c r="AK39" s="12"/>
      <c r="AL39" s="12"/>
      <c r="AM39" s="12"/>
      <c r="AN39" s="12"/>
      <c r="AO39" s="12">
        <v>85</v>
      </c>
      <c r="AP39" s="29">
        <v>60</v>
      </c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deelnemers'!A35</f>
        <v>VAN NUETEN</v>
      </c>
      <c r="B40" s="4" t="str">
        <f>'Namen deelnemers'!B35</f>
        <v>Pol</v>
      </c>
      <c r="C40" s="9">
        <f t="shared" si="0"/>
        <v>10</v>
      </c>
      <c r="D40" s="13">
        <f t="shared" si="1"/>
        <v>1402</v>
      </c>
      <c r="E40" s="29">
        <v>85</v>
      </c>
      <c r="F40" s="29">
        <v>75</v>
      </c>
      <c r="G40" s="12">
        <v>90</v>
      </c>
      <c r="H40" s="12">
        <v>85</v>
      </c>
      <c r="J40" s="29">
        <v>98</v>
      </c>
      <c r="K40" s="29"/>
      <c r="L40" s="29"/>
      <c r="N40" s="29"/>
      <c r="O40" s="29"/>
      <c r="P40" s="29"/>
      <c r="Q40" s="29"/>
      <c r="R40" s="29"/>
      <c r="S40" s="29">
        <v>100</v>
      </c>
      <c r="T40" s="29"/>
      <c r="U40" s="29"/>
      <c r="V40" s="29">
        <v>125</v>
      </c>
      <c r="W40" s="29"/>
      <c r="X40">
        <v>100</v>
      </c>
      <c r="Y40" s="29"/>
      <c r="Z40" s="29">
        <v>97</v>
      </c>
      <c r="AA40" s="29"/>
      <c r="AC40" s="29"/>
      <c r="AD40" s="29"/>
      <c r="AE40" s="29">
        <v>107</v>
      </c>
      <c r="AF40" s="29">
        <v>95</v>
      </c>
      <c r="AG40" s="29"/>
      <c r="AH40" s="29"/>
      <c r="AI40" s="29">
        <v>100</v>
      </c>
      <c r="AJ40" s="29">
        <v>100</v>
      </c>
      <c r="AK40" s="29"/>
      <c r="AL40" s="29"/>
      <c r="AM40" s="29"/>
      <c r="AN40" s="29"/>
      <c r="AO40" s="29">
        <v>85</v>
      </c>
      <c r="AP40" s="29">
        <v>60</v>
      </c>
      <c r="AQ40" s="29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x14ac:dyDescent="0.25">
      <c r="A41" s="23" t="s">
        <v>57</v>
      </c>
      <c r="B41" s="15"/>
      <c r="C41" s="9"/>
      <c r="D41" s="13"/>
      <c r="E41" s="36">
        <v>31</v>
      </c>
      <c r="F41" s="19"/>
      <c r="G41" s="19">
        <v>31.5</v>
      </c>
      <c r="H41" s="19">
        <v>33.1</v>
      </c>
      <c r="I41" s="36"/>
      <c r="J41" s="19">
        <v>33.700000000000003</v>
      </c>
      <c r="K41" s="19">
        <v>33</v>
      </c>
      <c r="L41" s="19">
        <v>33.5</v>
      </c>
      <c r="M41" s="19"/>
      <c r="N41" s="19">
        <v>34</v>
      </c>
      <c r="O41" s="36">
        <v>34.6</v>
      </c>
      <c r="P41" s="36"/>
      <c r="Q41" s="36">
        <v>34.6</v>
      </c>
      <c r="R41" s="36">
        <v>35.5</v>
      </c>
      <c r="S41" s="36">
        <v>35</v>
      </c>
      <c r="T41" s="19">
        <v>34.799999999999997</v>
      </c>
      <c r="U41" s="19">
        <v>34.5</v>
      </c>
      <c r="V41" s="19">
        <v>35.5</v>
      </c>
      <c r="W41" s="33"/>
      <c r="X41" s="19">
        <v>35</v>
      </c>
      <c r="Y41" s="19">
        <v>36</v>
      </c>
      <c r="Z41" s="19">
        <v>33.5</v>
      </c>
      <c r="AA41" s="33">
        <v>34.200000000000003</v>
      </c>
      <c r="AB41" s="19"/>
      <c r="AC41" s="19">
        <v>34.799999999999997</v>
      </c>
      <c r="AD41" s="19"/>
      <c r="AE41" s="19">
        <v>36.200000000000003</v>
      </c>
      <c r="AF41" s="33">
        <v>34.799999999999997</v>
      </c>
      <c r="AG41" s="33">
        <v>34.799999999999997</v>
      </c>
      <c r="AH41" s="19">
        <v>36</v>
      </c>
      <c r="AI41" s="19">
        <v>35.299999999999997</v>
      </c>
      <c r="AJ41" s="19">
        <v>34</v>
      </c>
      <c r="AK41" s="19"/>
      <c r="AL41" s="19"/>
      <c r="AM41" s="19"/>
      <c r="AN41" s="19"/>
      <c r="AO41" s="19">
        <v>32</v>
      </c>
      <c r="AP41" s="19">
        <v>32.6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</row>
    <row r="42" spans="1:92" x14ac:dyDescent="0.25">
      <c r="A42" s="23" t="s">
        <v>58</v>
      </c>
      <c r="B42" s="16"/>
      <c r="C42" s="9"/>
      <c r="D42" s="13"/>
      <c r="E42" s="32">
        <v>12</v>
      </c>
      <c r="F42" s="32"/>
      <c r="G42" s="32">
        <v>5</v>
      </c>
      <c r="H42" s="11">
        <v>7</v>
      </c>
      <c r="I42" s="32"/>
      <c r="J42" s="32">
        <v>12</v>
      </c>
      <c r="K42" s="32">
        <v>11</v>
      </c>
      <c r="L42" s="32">
        <v>8</v>
      </c>
      <c r="M42" s="32"/>
      <c r="N42" s="32">
        <v>8</v>
      </c>
      <c r="O42" s="32">
        <v>10</v>
      </c>
      <c r="P42" s="32"/>
      <c r="Q42" s="32">
        <v>9</v>
      </c>
      <c r="R42" s="32">
        <v>11</v>
      </c>
      <c r="S42" s="32">
        <v>17</v>
      </c>
      <c r="T42" s="32">
        <v>12</v>
      </c>
      <c r="U42" s="32">
        <v>10</v>
      </c>
      <c r="V42" s="32">
        <v>17</v>
      </c>
      <c r="W42" s="32"/>
      <c r="X42" s="32">
        <v>10</v>
      </c>
      <c r="Y42" s="32">
        <v>12</v>
      </c>
      <c r="Z42" s="32">
        <v>13</v>
      </c>
      <c r="AA42" s="32">
        <v>95</v>
      </c>
      <c r="AB42" s="32"/>
      <c r="AC42" s="32">
        <v>8</v>
      </c>
      <c r="AD42" s="32"/>
      <c r="AE42" s="32">
        <v>16</v>
      </c>
      <c r="AF42" s="32">
        <v>10</v>
      </c>
      <c r="AG42" s="32">
        <v>12</v>
      </c>
      <c r="AH42" s="32">
        <v>16</v>
      </c>
      <c r="AI42" s="32">
        <v>16</v>
      </c>
      <c r="AJ42" s="32">
        <v>5</v>
      </c>
      <c r="AK42" s="32"/>
      <c r="AL42" s="32"/>
      <c r="AM42" s="32"/>
      <c r="AN42" s="32"/>
      <c r="AO42" s="32">
        <v>7</v>
      </c>
      <c r="AP42" s="32">
        <v>10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</row>
    <row r="43" spans="1:92" x14ac:dyDescent="0.25">
      <c r="A43" s="24"/>
      <c r="B43" s="25"/>
      <c r="C43" s="14"/>
      <c r="D43" s="18"/>
      <c r="E43" s="35"/>
      <c r="F43" s="11"/>
      <c r="G43" s="11"/>
      <c r="H43" s="11"/>
      <c r="I43" s="3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32"/>
      <c r="X43" s="11"/>
      <c r="Y43" s="11"/>
      <c r="Z43" s="11"/>
      <c r="AA43" s="32"/>
      <c r="AB43" s="11"/>
      <c r="AC43" s="11"/>
      <c r="AD43" s="11"/>
      <c r="AE43" s="11"/>
      <c r="AF43" s="32"/>
      <c r="AG43" s="32"/>
      <c r="AH43" s="11"/>
      <c r="AI43" s="11"/>
      <c r="AJ43" s="11"/>
      <c r="AK43" s="11"/>
      <c r="AL43" s="11"/>
      <c r="AM43" s="11"/>
      <c r="AN43" s="11"/>
      <c r="AO43" s="11"/>
      <c r="AP43" s="11"/>
    </row>
    <row r="47" spans="1:92" x14ac:dyDescent="0.25">
      <c r="A47" t="s">
        <v>59</v>
      </c>
      <c r="H47" s="12">
        <v>85</v>
      </c>
      <c r="L47" s="29"/>
      <c r="N47" s="29"/>
      <c r="O47" s="29"/>
      <c r="R47">
        <v>103</v>
      </c>
      <c r="V47">
        <v>125</v>
      </c>
      <c r="AC47">
        <v>95</v>
      </c>
      <c r="AE47">
        <v>107</v>
      </c>
      <c r="AF47">
        <v>95</v>
      </c>
      <c r="AG47">
        <v>100</v>
      </c>
      <c r="AH47">
        <v>100</v>
      </c>
      <c r="AP47">
        <v>60</v>
      </c>
    </row>
    <row r="48" spans="1:92" x14ac:dyDescent="0.25">
      <c r="A48" t="s">
        <v>60</v>
      </c>
      <c r="L48" s="29"/>
      <c r="N48" s="29"/>
      <c r="O48" s="29"/>
    </row>
    <row r="49" spans="1:36" x14ac:dyDescent="0.25">
      <c r="A49" t="s">
        <v>61</v>
      </c>
      <c r="L49" s="29"/>
      <c r="N49" s="29"/>
      <c r="O49" s="29"/>
    </row>
    <row r="50" spans="1:36" x14ac:dyDescent="0.25">
      <c r="A50" t="s">
        <v>62</v>
      </c>
      <c r="E50" s="29">
        <v>85</v>
      </c>
      <c r="G50">
        <v>90</v>
      </c>
      <c r="J50">
        <v>98</v>
      </c>
      <c r="L50" s="29"/>
      <c r="N50" s="29">
        <v>92</v>
      </c>
      <c r="O50" s="29"/>
      <c r="S50">
        <v>100</v>
      </c>
      <c r="V50">
        <v>125</v>
      </c>
      <c r="Z50">
        <v>97</v>
      </c>
      <c r="AA50">
        <v>165</v>
      </c>
      <c r="AE50">
        <v>107</v>
      </c>
      <c r="AH50">
        <v>100</v>
      </c>
      <c r="AI50">
        <v>100</v>
      </c>
      <c r="AJ50">
        <v>100</v>
      </c>
    </row>
    <row r="51" spans="1:36" x14ac:dyDescent="0.25">
      <c r="A51" t="s">
        <v>63</v>
      </c>
      <c r="L51" s="29"/>
      <c r="N51" s="29"/>
      <c r="O51" s="29"/>
    </row>
    <row r="52" spans="1:36" x14ac:dyDescent="0.25">
      <c r="A52" t="s">
        <v>130</v>
      </c>
      <c r="L52">
        <v>93</v>
      </c>
    </row>
    <row r="53" spans="1:36" x14ac:dyDescent="0.25">
      <c r="A53" t="s">
        <v>131</v>
      </c>
    </row>
    <row r="54" spans="1:36" x14ac:dyDescent="0.25">
      <c r="A54" t="s">
        <v>132</v>
      </c>
      <c r="AE54">
        <v>107</v>
      </c>
    </row>
    <row r="55" spans="1:36" x14ac:dyDescent="0.25">
      <c r="A55" t="s">
        <v>133</v>
      </c>
    </row>
    <row r="56" spans="1:36" x14ac:dyDescent="0.25">
      <c r="A56" t="s">
        <v>134</v>
      </c>
    </row>
    <row r="57" spans="1:36" x14ac:dyDescent="0.25">
      <c r="A57" t="s">
        <v>135</v>
      </c>
      <c r="V57">
        <v>125</v>
      </c>
    </row>
    <row r="58" spans="1:36" x14ac:dyDescent="0.25">
      <c r="A58" t="s">
        <v>136</v>
      </c>
    </row>
    <row r="59" spans="1:36" x14ac:dyDescent="0.25">
      <c r="A59" t="s">
        <v>137</v>
      </c>
      <c r="O59">
        <v>95</v>
      </c>
      <c r="AG59">
        <v>40</v>
      </c>
      <c r="AH59">
        <v>100</v>
      </c>
    </row>
    <row r="60" spans="1:36" x14ac:dyDescent="0.25">
      <c r="A60" t="s">
        <v>138</v>
      </c>
      <c r="K60">
        <v>88</v>
      </c>
      <c r="O60">
        <v>95</v>
      </c>
      <c r="AF60">
        <v>95</v>
      </c>
    </row>
    <row r="61" spans="1:36" x14ac:dyDescent="0.25">
      <c r="A61" t="s">
        <v>139</v>
      </c>
      <c r="O61">
        <v>95</v>
      </c>
    </row>
    <row r="62" spans="1:36" x14ac:dyDescent="0.25">
      <c r="A62" t="s">
        <v>140</v>
      </c>
    </row>
    <row r="63" spans="1:36" x14ac:dyDescent="0.25">
      <c r="A63" t="s">
        <v>141</v>
      </c>
      <c r="T63">
        <v>155</v>
      </c>
    </row>
    <row r="64" spans="1:36" x14ac:dyDescent="0.25">
      <c r="A64" t="s">
        <v>144</v>
      </c>
      <c r="K64">
        <v>88</v>
      </c>
      <c r="AI64">
        <v>100</v>
      </c>
    </row>
    <row r="65" spans="1:35" x14ac:dyDescent="0.25">
      <c r="A65" t="s">
        <v>145</v>
      </c>
      <c r="K65">
        <v>88</v>
      </c>
      <c r="AF65">
        <v>95</v>
      </c>
      <c r="AH65">
        <v>100</v>
      </c>
      <c r="AI65">
        <v>100</v>
      </c>
    </row>
    <row r="66" spans="1:35" x14ac:dyDescent="0.25">
      <c r="A66" t="s">
        <v>146</v>
      </c>
      <c r="Y66">
        <v>100</v>
      </c>
      <c r="Z66">
        <v>97</v>
      </c>
      <c r="AE66">
        <v>107</v>
      </c>
      <c r="AH66">
        <v>100</v>
      </c>
      <c r="AI66">
        <v>100</v>
      </c>
    </row>
    <row r="67" spans="1:35" x14ac:dyDescent="0.25">
      <c r="A67" t="s">
        <v>147</v>
      </c>
      <c r="AH67">
        <v>100</v>
      </c>
      <c r="AI67">
        <v>100</v>
      </c>
    </row>
    <row r="68" spans="1:35" x14ac:dyDescent="0.25">
      <c r="A68" t="s">
        <v>148</v>
      </c>
      <c r="AH68">
        <v>100</v>
      </c>
      <c r="AI68">
        <v>100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C6:C8 C10:C11 C40 C13:C19 C38 C31:C34 C20:C28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1"/>
  <sheetViews>
    <sheetView topLeftCell="D1" workbookViewId="0">
      <selection activeCell="AE14" sqref="AE14"/>
    </sheetView>
  </sheetViews>
  <sheetFormatPr defaultColWidth="9.109375" defaultRowHeight="13.2" x14ac:dyDescent="0.25"/>
  <cols>
    <col min="1" max="3" width="9.109375" style="38"/>
    <col min="4" max="4" width="22.88671875" style="38" customWidth="1"/>
    <col min="5" max="5" width="11.109375" style="38" customWidth="1"/>
    <col min="6" max="6" width="3.44140625" style="38" customWidth="1"/>
    <col min="7" max="11" width="6.5546875" style="38" bestFit="1" customWidth="1"/>
    <col min="12" max="17" width="5.5546875" style="38" bestFit="1" customWidth="1"/>
    <col min="18" max="22" width="4.88671875" style="38" bestFit="1" customWidth="1"/>
    <col min="23" max="23" width="5" style="38" bestFit="1" customWidth="1"/>
    <col min="24" max="24" width="5.44140625" style="38" bestFit="1" customWidth="1"/>
    <col min="25" max="26" width="5" style="38" bestFit="1" customWidth="1"/>
    <col min="27" max="29" width="4.44140625" style="38" bestFit="1" customWidth="1"/>
    <col min="30" max="30" width="4.44140625" style="38" customWidth="1"/>
    <col min="31" max="31" width="4.44140625" style="38" bestFit="1" customWidth="1"/>
    <col min="32" max="34" width="4.88671875" style="38" bestFit="1" customWidth="1"/>
    <col min="35" max="35" width="6.33203125" style="38" customWidth="1"/>
    <col min="36" max="16384" width="9.109375" style="38"/>
  </cols>
  <sheetData>
    <row r="1" spans="1:53" x14ac:dyDescent="0.25">
      <c r="F1" s="21"/>
      <c r="G1" s="34" t="s">
        <v>0</v>
      </c>
      <c r="H1" s="1" t="s">
        <v>1</v>
      </c>
      <c r="I1" s="1"/>
      <c r="J1" s="1"/>
      <c r="K1" s="34" t="s">
        <v>2</v>
      </c>
      <c r="L1" s="1" t="s">
        <v>3</v>
      </c>
      <c r="M1" s="1"/>
      <c r="N1" s="1" t="s">
        <v>2</v>
      </c>
      <c r="O1" s="1"/>
      <c r="P1" s="1"/>
      <c r="Q1" s="1" t="s">
        <v>4</v>
      </c>
      <c r="R1" s="1" t="s">
        <v>4</v>
      </c>
      <c r="S1" s="1"/>
      <c r="T1" s="1"/>
      <c r="U1" s="1"/>
      <c r="V1" s="1" t="s">
        <v>2</v>
      </c>
      <c r="W1" s="1" t="s">
        <v>5</v>
      </c>
      <c r="X1" s="1"/>
      <c r="Y1" s="21"/>
      <c r="Z1" s="1"/>
      <c r="AA1" s="1" t="s">
        <v>6</v>
      </c>
      <c r="AB1" s="1"/>
      <c r="AC1" s="21"/>
      <c r="AD1" s="1"/>
      <c r="AE1" s="1" t="s">
        <v>2</v>
      </c>
      <c r="AF1" s="1" t="s">
        <v>7</v>
      </c>
      <c r="AG1" s="1"/>
      <c r="AH1" s="21"/>
      <c r="AI1" s="21"/>
      <c r="AJ1" s="1" t="s">
        <v>8</v>
      </c>
      <c r="AK1" s="1"/>
      <c r="AL1" s="1"/>
      <c r="AM1" s="1"/>
      <c r="AN1" s="1" t="s">
        <v>9</v>
      </c>
      <c r="AO1" s="1"/>
      <c r="AP1" s="1" t="s">
        <v>2</v>
      </c>
      <c r="AQ1" s="1"/>
      <c r="AR1" s="1" t="s">
        <v>2</v>
      </c>
      <c r="AS1" s="39"/>
      <c r="AT1" s="40"/>
      <c r="AU1" s="55"/>
      <c r="AV1" s="55"/>
      <c r="AW1" s="56"/>
      <c r="AX1" s="56"/>
      <c r="AY1" s="56"/>
      <c r="AZ1" s="56"/>
      <c r="BA1" s="56"/>
    </row>
    <row r="2" spans="1:53" x14ac:dyDescent="0.25">
      <c r="F2" s="57"/>
      <c r="G2" s="3">
        <v>27</v>
      </c>
      <c r="H2" s="3">
        <v>6</v>
      </c>
      <c r="I2" s="3">
        <v>13</v>
      </c>
      <c r="J2" s="3">
        <v>20</v>
      </c>
      <c r="K2" s="3">
        <v>27</v>
      </c>
      <c r="L2" s="3">
        <v>3</v>
      </c>
      <c r="M2" s="3">
        <v>10</v>
      </c>
      <c r="N2" s="3">
        <v>17</v>
      </c>
      <c r="O2" s="3">
        <v>18</v>
      </c>
      <c r="P2" s="3">
        <v>24</v>
      </c>
      <c r="Q2" s="3">
        <v>1</v>
      </c>
      <c r="R2" s="3">
        <v>8</v>
      </c>
      <c r="S2" s="3">
        <v>15</v>
      </c>
      <c r="T2" s="3">
        <v>22</v>
      </c>
      <c r="U2" s="3">
        <v>26</v>
      </c>
      <c r="V2" s="3">
        <v>29</v>
      </c>
      <c r="W2" s="3">
        <v>6</v>
      </c>
      <c r="X2" s="3">
        <v>12</v>
      </c>
      <c r="Y2" s="3">
        <v>19</v>
      </c>
      <c r="Z2" s="3">
        <v>26</v>
      </c>
      <c r="AA2" s="3">
        <v>3</v>
      </c>
      <c r="AB2" s="3">
        <v>10</v>
      </c>
      <c r="AC2" s="3">
        <v>17</v>
      </c>
      <c r="AD2" s="3">
        <v>24</v>
      </c>
      <c r="AE2" s="3">
        <v>31</v>
      </c>
      <c r="AF2" s="3">
        <v>7</v>
      </c>
      <c r="AG2" s="3">
        <v>14</v>
      </c>
      <c r="AH2" s="3">
        <v>21</v>
      </c>
      <c r="AI2" s="3">
        <v>28</v>
      </c>
      <c r="AJ2" s="3">
        <v>4</v>
      </c>
      <c r="AK2" s="3">
        <v>11</v>
      </c>
      <c r="AL2" s="3">
        <v>18</v>
      </c>
      <c r="AM2" s="3">
        <v>25</v>
      </c>
      <c r="AN2" s="3">
        <v>2</v>
      </c>
      <c r="AO2" s="3">
        <v>9</v>
      </c>
      <c r="AP2" s="3">
        <v>16</v>
      </c>
      <c r="AQ2" s="3">
        <v>23</v>
      </c>
      <c r="AR2" s="53">
        <v>30</v>
      </c>
      <c r="AS2" s="17"/>
      <c r="AT2" s="3"/>
      <c r="AU2" s="2"/>
      <c r="AV2" s="2"/>
      <c r="AW2" s="2"/>
      <c r="AX2" s="2"/>
      <c r="AY2" s="2"/>
      <c r="AZ2" s="2"/>
      <c r="BA2" s="2"/>
    </row>
    <row r="3" spans="1:53" x14ac:dyDescent="0.25">
      <c r="A3" s="41">
        <v>1</v>
      </c>
      <c r="B3" s="42">
        <v>2</v>
      </c>
      <c r="C3" s="43">
        <v>3</v>
      </c>
      <c r="D3" s="50" t="str">
        <f>CONCATENATE('Namen deelnemers'!B1," ",'Namen deelnemers'!A1)</f>
        <v xml:space="preserve">Steven BAUWENS </v>
      </c>
      <c r="E3" s="44"/>
      <c r="F3" s="40"/>
      <c r="AT3" s="45"/>
      <c r="AU3" s="45"/>
      <c r="AV3" s="45"/>
      <c r="AW3" s="45"/>
      <c r="AX3" s="45"/>
      <c r="AY3" s="45"/>
      <c r="AZ3" s="45"/>
      <c r="BA3" s="45"/>
    </row>
    <row r="4" spans="1:53" x14ac:dyDescent="0.25">
      <c r="A4" s="46" t="str">
        <f>IF(COUNTIF($F4:$BA4,1)=0,"",COUNTIF($F4:$BA4,1))</f>
        <v/>
      </c>
      <c r="B4" s="46">
        <f t="shared" ref="B4:B17" si="0">IF(COUNTIF($F4:$BA4,2)=0,"",COUNTIF($F4:$BA4,2))</f>
        <v>1</v>
      </c>
      <c r="C4" s="46" t="str">
        <f t="shared" ref="C4:C37" si="1">IF(COUNTIF($F4:$BA4,3)=0,"",COUNTIF($F4:$BA4,3))</f>
        <v/>
      </c>
      <c r="D4" s="50" t="str">
        <f>CONCATENATE('Namen deelnemers'!B2," ",'Namen deelnemers'!A2)</f>
        <v>Bjorn BEREK</v>
      </c>
      <c r="E4" s="50"/>
      <c r="F4" s="47"/>
      <c r="S4" s="38">
        <v>2</v>
      </c>
      <c r="AT4" s="45"/>
      <c r="AU4" s="45"/>
      <c r="AV4" s="45"/>
      <c r="AW4" s="45"/>
      <c r="AX4" s="45"/>
      <c r="AY4" s="45"/>
      <c r="AZ4" s="45"/>
      <c r="BA4" s="45"/>
    </row>
    <row r="5" spans="1:53" x14ac:dyDescent="0.25">
      <c r="A5" s="46" t="str">
        <f>IF(COUNTIF($F5:$BA5,1)=0,"",COUNTIF($F5:$BA5,1))</f>
        <v/>
      </c>
      <c r="B5" s="46" t="str">
        <f t="shared" si="0"/>
        <v/>
      </c>
      <c r="C5" s="46" t="str">
        <f t="shared" si="1"/>
        <v/>
      </c>
      <c r="D5" s="50" t="str">
        <f>CONCATENATE('Namen deelnemers'!B3," ",'Namen deelnemers'!A3)</f>
        <v>Ward BOGAERT</v>
      </c>
      <c r="E5" s="50"/>
      <c r="F5" s="48"/>
      <c r="AT5" s="45"/>
      <c r="AU5" s="45"/>
      <c r="AV5" s="45"/>
      <c r="AW5" s="45"/>
      <c r="AX5" s="45"/>
      <c r="AY5" s="45"/>
      <c r="AZ5" s="45"/>
      <c r="BA5" s="45"/>
    </row>
    <row r="6" spans="1:53" x14ac:dyDescent="0.25">
      <c r="A6" s="46"/>
      <c r="B6" s="46"/>
      <c r="C6" s="46"/>
      <c r="D6" s="50" t="str">
        <f>CONCATENATE('Namen deelnemers'!B4," ",'Namen deelnemers'!A4)</f>
        <v>Tom BROECKHUYSEN</v>
      </c>
      <c r="E6" s="50"/>
      <c r="F6" s="48"/>
      <c r="AT6" s="45"/>
      <c r="AU6" s="45"/>
      <c r="AV6" s="45"/>
      <c r="AW6" s="45"/>
      <c r="AX6" s="45"/>
      <c r="AY6" s="45"/>
      <c r="AZ6" s="45"/>
      <c r="BA6" s="45"/>
    </row>
    <row r="7" spans="1:53" x14ac:dyDescent="0.25">
      <c r="A7" s="46" t="str">
        <f t="shared" ref="A7:A17" si="2">IF(COUNTIF($F7:$AZ7,1)=0,"",COUNTIF($F7:$AZ7,1))</f>
        <v/>
      </c>
      <c r="B7" s="46" t="str">
        <f t="shared" si="0"/>
        <v/>
      </c>
      <c r="C7" s="46" t="str">
        <f t="shared" si="1"/>
        <v/>
      </c>
      <c r="D7" s="50" t="str">
        <f>CONCATENATE('Namen deelnemers'!B5," ",'Namen deelnemers'!A5)</f>
        <v>Dirk CLAESSENS</v>
      </c>
      <c r="E7" s="50"/>
      <c r="F7" s="48"/>
      <c r="AT7" s="45"/>
      <c r="AU7" s="45"/>
      <c r="AV7" s="45"/>
      <c r="AW7" s="45"/>
      <c r="AX7" s="45"/>
      <c r="AY7" s="45"/>
      <c r="AZ7" s="45"/>
      <c r="BA7" s="45"/>
    </row>
    <row r="8" spans="1:53" x14ac:dyDescent="0.25">
      <c r="A8" s="46" t="str">
        <f t="shared" si="2"/>
        <v/>
      </c>
      <c r="B8" s="46" t="str">
        <f t="shared" si="0"/>
        <v/>
      </c>
      <c r="C8" s="46">
        <f t="shared" si="1"/>
        <v>1</v>
      </c>
      <c r="D8" s="50" t="str">
        <f>CONCATENATE('Namen deelnemers'!B6," ",'Namen deelnemers'!A6)</f>
        <v>Sven COESEMS</v>
      </c>
      <c r="E8" s="50"/>
      <c r="F8" s="48"/>
      <c r="Q8" s="38">
        <v>3</v>
      </c>
      <c r="AT8" s="45"/>
      <c r="AU8" s="45"/>
      <c r="AV8" s="45"/>
      <c r="AW8" s="45"/>
      <c r="AX8" s="45"/>
      <c r="AY8" s="45"/>
      <c r="AZ8" s="45"/>
      <c r="BA8" s="45"/>
    </row>
    <row r="9" spans="1:53" x14ac:dyDescent="0.25">
      <c r="A9" s="46" t="str">
        <f t="shared" si="2"/>
        <v/>
      </c>
      <c r="B9" s="46" t="str">
        <f t="shared" si="0"/>
        <v/>
      </c>
      <c r="C9" s="46" t="str">
        <f t="shared" si="1"/>
        <v/>
      </c>
      <c r="D9" s="50" t="str">
        <f>CONCATENATE('Namen deelnemers'!B7," ",'Namen deelnemers'!A7)</f>
        <v>Jef DE SCHUTTER</v>
      </c>
      <c r="E9" s="50"/>
      <c r="F9" s="48"/>
      <c r="AT9" s="45"/>
      <c r="AU9" s="45"/>
      <c r="AV9" s="45"/>
      <c r="AW9" s="45"/>
      <c r="AX9" s="45"/>
      <c r="AY9" s="45"/>
      <c r="AZ9" s="45"/>
      <c r="BA9" s="45"/>
    </row>
    <row r="10" spans="1:53" x14ac:dyDescent="0.25">
      <c r="A10" s="46" t="str">
        <f t="shared" si="2"/>
        <v/>
      </c>
      <c r="B10" s="46">
        <f t="shared" si="0"/>
        <v>3</v>
      </c>
      <c r="C10" s="46" t="str">
        <f t="shared" si="1"/>
        <v/>
      </c>
      <c r="D10" s="50" t="str">
        <f>CONCATENATE('Namen deelnemers'!B8," ",'Namen deelnemers'!A8)</f>
        <v>Thomas DEROOIJ</v>
      </c>
      <c r="E10" s="50"/>
      <c r="F10" s="48"/>
      <c r="G10"/>
      <c r="O10" s="38">
        <v>2</v>
      </c>
      <c r="Q10" s="38">
        <v>2</v>
      </c>
      <c r="AE10" s="38">
        <v>2</v>
      </c>
      <c r="AT10" s="45"/>
      <c r="AU10" s="45"/>
      <c r="AV10" s="45"/>
      <c r="AW10" s="45"/>
      <c r="AX10" s="45"/>
      <c r="AY10" s="45"/>
      <c r="AZ10" s="45"/>
      <c r="BA10" s="45"/>
    </row>
    <row r="11" spans="1:53" x14ac:dyDescent="0.25">
      <c r="A11" s="46" t="str">
        <f t="shared" si="2"/>
        <v/>
      </c>
      <c r="B11" s="46" t="str">
        <f t="shared" si="0"/>
        <v/>
      </c>
      <c r="C11" s="46" t="str">
        <f t="shared" si="1"/>
        <v/>
      </c>
      <c r="D11" s="50" t="str">
        <f>CONCATENATE('Namen deelnemers'!B9," ",'Namen deelnemers'!A9)</f>
        <v>Mick DHAEYERE</v>
      </c>
      <c r="E11" s="50"/>
      <c r="F11" s="48"/>
      <c r="AT11" s="45"/>
      <c r="AU11" s="45"/>
      <c r="AV11" s="45"/>
      <c r="AW11" s="45"/>
      <c r="AX11" s="45"/>
      <c r="AY11" s="45"/>
      <c r="AZ11" s="45"/>
      <c r="BA11" s="45"/>
    </row>
    <row r="12" spans="1:53" x14ac:dyDescent="0.25">
      <c r="A12" s="46" t="str">
        <f t="shared" si="2"/>
        <v/>
      </c>
      <c r="B12" s="46" t="str">
        <f t="shared" si="0"/>
        <v/>
      </c>
      <c r="C12" s="46" t="str">
        <f t="shared" si="1"/>
        <v/>
      </c>
      <c r="D12" s="50" t="str">
        <f>CONCATENATE('Namen deelnemers'!B10," ",'Namen deelnemers'!A10)</f>
        <v>Marc DINGEMANS</v>
      </c>
      <c r="E12" s="50"/>
      <c r="F12" s="48"/>
      <c r="AT12" s="45"/>
      <c r="AU12" s="45"/>
      <c r="AV12" s="45"/>
      <c r="AW12" s="45"/>
      <c r="AX12" s="45"/>
      <c r="AY12" s="45"/>
      <c r="AZ12" s="45"/>
      <c r="BA12" s="45"/>
    </row>
    <row r="13" spans="1:53" x14ac:dyDescent="0.25">
      <c r="A13" s="46" t="str">
        <f t="shared" si="2"/>
        <v/>
      </c>
      <c r="B13" s="46" t="str">
        <f t="shared" si="0"/>
        <v/>
      </c>
      <c r="C13" s="46" t="str">
        <f t="shared" si="1"/>
        <v/>
      </c>
      <c r="D13" s="50" t="str">
        <f>CONCATENATE('Namen deelnemers'!B11," ",'Namen deelnemers'!A11)</f>
        <v xml:space="preserve">Jordan FIFIELD </v>
      </c>
      <c r="E13" s="50"/>
      <c r="F13" s="48"/>
      <c r="AT13" s="45"/>
      <c r="AU13" s="45"/>
      <c r="AV13" s="45"/>
      <c r="AW13" s="45"/>
      <c r="AX13" s="45"/>
      <c r="AY13" s="45"/>
      <c r="AZ13" s="45"/>
      <c r="BA13" s="45"/>
    </row>
    <row r="14" spans="1:53" x14ac:dyDescent="0.25">
      <c r="A14" s="46">
        <f t="shared" si="2"/>
        <v>2</v>
      </c>
      <c r="B14" s="46" t="str">
        <f t="shared" si="0"/>
        <v/>
      </c>
      <c r="C14" s="46">
        <f t="shared" si="1"/>
        <v>2</v>
      </c>
      <c r="D14" s="50" t="str">
        <f>CONCATENATE('Namen deelnemers'!B12," ",'Namen deelnemers'!A12)</f>
        <v>Frank FRANCKEN</v>
      </c>
      <c r="E14" s="50"/>
      <c r="F14" s="48"/>
      <c r="O14" s="38">
        <v>3</v>
      </c>
      <c r="Q14" s="38">
        <v>1</v>
      </c>
      <c r="S14" s="38">
        <v>1</v>
      </c>
      <c r="AE14" s="38">
        <v>3</v>
      </c>
      <c r="AT14" s="45"/>
      <c r="AU14" s="45"/>
      <c r="AV14" s="45"/>
      <c r="AW14" s="45"/>
      <c r="AX14" s="45"/>
      <c r="AY14" s="45"/>
      <c r="AZ14" s="45"/>
      <c r="BA14" s="45"/>
    </row>
    <row r="15" spans="1:53" x14ac:dyDescent="0.25">
      <c r="A15" s="46" t="str">
        <f t="shared" si="2"/>
        <v/>
      </c>
      <c r="B15" s="46" t="str">
        <f t="shared" si="0"/>
        <v/>
      </c>
      <c r="C15" s="46" t="str">
        <f t="shared" si="1"/>
        <v/>
      </c>
      <c r="D15" s="50" t="str">
        <f>CONCATENATE('Namen deelnemers'!B13," ",'Namen deelnemers'!A13)</f>
        <v>Tony GEERTS</v>
      </c>
      <c r="E15" s="50"/>
      <c r="F15" s="48"/>
      <c r="AT15" s="45"/>
      <c r="AU15" s="45"/>
      <c r="AV15" s="45"/>
      <c r="AW15" s="45"/>
      <c r="AX15" s="45"/>
      <c r="AY15" s="45"/>
      <c r="AZ15" s="45"/>
      <c r="BA15" s="45"/>
    </row>
    <row r="16" spans="1:53" x14ac:dyDescent="0.25">
      <c r="A16" s="46" t="str">
        <f t="shared" si="2"/>
        <v/>
      </c>
      <c r="B16" s="46" t="str">
        <f t="shared" si="0"/>
        <v/>
      </c>
      <c r="C16" s="46" t="str">
        <f t="shared" si="1"/>
        <v/>
      </c>
      <c r="D16" s="50" t="str">
        <f>CONCATENATE('Namen deelnemers'!B14," ",'Namen deelnemers'!A14)</f>
        <v xml:space="preserve">Jamie GILLESEN </v>
      </c>
      <c r="E16" s="50"/>
      <c r="F16" s="48"/>
      <c r="AT16" s="45"/>
      <c r="AU16" s="45"/>
      <c r="AV16" s="45"/>
      <c r="AW16" s="45"/>
      <c r="AX16" s="45"/>
      <c r="AY16" s="45"/>
      <c r="AZ16" s="45"/>
      <c r="BA16" s="45"/>
    </row>
    <row r="17" spans="1:53" x14ac:dyDescent="0.25">
      <c r="A17" s="46" t="str">
        <f t="shared" si="2"/>
        <v/>
      </c>
      <c r="B17" s="46" t="str">
        <f t="shared" si="0"/>
        <v/>
      </c>
      <c r="C17" s="46" t="str">
        <f t="shared" si="1"/>
        <v/>
      </c>
      <c r="D17" s="50" t="e">
        <f>CONCATENATE('Namen deelnemers'!#REF!," ",'Namen deelnemers'!#REF!)</f>
        <v>#REF!</v>
      </c>
      <c r="E17" s="50"/>
      <c r="F17" s="48"/>
      <c r="U17" s="49"/>
      <c r="AT17" s="45"/>
      <c r="AU17" s="45"/>
      <c r="AV17" s="45"/>
      <c r="AW17" s="45"/>
      <c r="AX17" s="45"/>
      <c r="AY17" s="45"/>
      <c r="AZ17" s="45"/>
      <c r="BA17" s="45"/>
    </row>
    <row r="18" spans="1:53" x14ac:dyDescent="0.25">
      <c r="A18" s="46" t="str">
        <f t="shared" ref="A18:A37" si="3">IF(COUNTIF($F18:$AZ18,1)=0,"",COUNTIF($F18:$AZ18,1))</f>
        <v/>
      </c>
      <c r="B18" s="46" t="str">
        <f t="shared" ref="B18:B37" si="4">IF(COUNTIF($F18:$BA18,2)=0,"",COUNTIF($F18:$BA18,2))</f>
        <v/>
      </c>
      <c r="C18" s="46" t="str">
        <f t="shared" si="1"/>
        <v/>
      </c>
      <c r="D18" s="50" t="str">
        <f>CONCATENATE('Namen deelnemers'!B15," ",'Namen deelnemers'!A15)</f>
        <v>Jef GOVAERTS</v>
      </c>
      <c r="E18" s="50"/>
      <c r="F18" s="48"/>
      <c r="AT18" s="45"/>
      <c r="AU18" s="45"/>
      <c r="AV18" s="45"/>
      <c r="AW18" s="45"/>
      <c r="AX18" s="45"/>
      <c r="AY18" s="45"/>
      <c r="AZ18" s="45"/>
      <c r="BA18" s="45"/>
    </row>
    <row r="19" spans="1:53" x14ac:dyDescent="0.25">
      <c r="A19" s="46" t="str">
        <f t="shared" si="3"/>
        <v/>
      </c>
      <c r="B19" s="46" t="str">
        <f t="shared" si="4"/>
        <v/>
      </c>
      <c r="C19" s="46" t="str">
        <f t="shared" si="1"/>
        <v/>
      </c>
      <c r="D19" s="50" t="str">
        <f>CONCATENATE('Namen deelnemers'!B16," ",'Namen deelnemers'!A16)</f>
        <v>Marc GUNS</v>
      </c>
      <c r="E19" s="50"/>
      <c r="F19" s="48"/>
      <c r="AT19" s="45"/>
      <c r="AU19" s="45"/>
      <c r="AV19" s="45"/>
      <c r="AW19" s="45"/>
      <c r="AX19" s="45"/>
      <c r="AY19" s="45"/>
      <c r="AZ19" s="45"/>
      <c r="BA19" s="45"/>
    </row>
    <row r="20" spans="1:53" x14ac:dyDescent="0.25">
      <c r="A20" s="46" t="str">
        <f t="shared" si="3"/>
        <v/>
      </c>
      <c r="B20" s="46" t="str">
        <f t="shared" si="4"/>
        <v/>
      </c>
      <c r="C20" s="46" t="str">
        <f t="shared" si="1"/>
        <v/>
      </c>
      <c r="D20" s="50" t="str">
        <f>CONCATENATE('Namen deelnemers'!B17," ",'Namen deelnemers'!A17)</f>
        <v>Serge GUNS</v>
      </c>
      <c r="E20" s="50"/>
      <c r="F20" s="48"/>
      <c r="AT20" s="45"/>
      <c r="AU20" s="45"/>
      <c r="AV20" s="45"/>
      <c r="AW20" s="45"/>
      <c r="AX20" s="45"/>
      <c r="AY20" s="45"/>
      <c r="AZ20" s="45"/>
      <c r="BA20" s="45"/>
    </row>
    <row r="21" spans="1:53" x14ac:dyDescent="0.25">
      <c r="A21" s="46" t="str">
        <f t="shared" si="3"/>
        <v/>
      </c>
      <c r="B21" s="46" t="str">
        <f t="shared" si="4"/>
        <v/>
      </c>
      <c r="C21" s="46" t="str">
        <f t="shared" si="1"/>
        <v/>
      </c>
      <c r="D21" s="50" t="str">
        <f>CONCATENATE('Namen deelnemers'!B18," ",'Namen deelnemers'!A18)</f>
        <v>JUNIOR JANSSEN JAN</v>
      </c>
      <c r="E21" s="50"/>
      <c r="F21" s="48"/>
      <c r="AT21" s="45"/>
      <c r="AU21" s="45"/>
      <c r="AV21" s="45"/>
      <c r="AW21" s="45"/>
      <c r="AX21" s="45"/>
      <c r="AY21" s="45"/>
      <c r="AZ21" s="45"/>
      <c r="BA21" s="45"/>
    </row>
    <row r="22" spans="1:53" x14ac:dyDescent="0.25">
      <c r="A22" s="46" t="str">
        <f t="shared" si="3"/>
        <v/>
      </c>
      <c r="B22" s="46" t="str">
        <f t="shared" si="4"/>
        <v/>
      </c>
      <c r="C22" s="46" t="str">
        <f t="shared" si="1"/>
        <v/>
      </c>
      <c r="D22" s="50" t="str">
        <f>CONCATENATE('Namen deelnemers'!B19," ",'Namen deelnemers'!A19)</f>
        <v>Raf JANSSENS</v>
      </c>
      <c r="E22" s="50"/>
      <c r="F22" s="48"/>
      <c r="AB22"/>
      <c r="AT22" s="45"/>
      <c r="AU22" s="45"/>
      <c r="AV22" s="45"/>
      <c r="AW22" s="45"/>
      <c r="AX22" s="45"/>
      <c r="AY22" s="45"/>
      <c r="AZ22" s="45"/>
      <c r="BA22" s="45"/>
    </row>
    <row r="23" spans="1:53" x14ac:dyDescent="0.25">
      <c r="A23" s="46" t="str">
        <f t="shared" si="3"/>
        <v/>
      </c>
      <c r="B23" s="46" t="str">
        <f t="shared" si="4"/>
        <v/>
      </c>
      <c r="C23" s="46">
        <f t="shared" si="1"/>
        <v>1</v>
      </c>
      <c r="D23" s="50" t="str">
        <f>CONCATENATE('Namen deelnemers'!B20," ",'Namen deelnemers'!A20)</f>
        <v>Sven ROBYN</v>
      </c>
      <c r="E23" s="50"/>
      <c r="F23" s="48"/>
      <c r="S23" s="38">
        <v>3</v>
      </c>
      <c r="AT23" s="45"/>
      <c r="AU23" s="45"/>
      <c r="AV23" s="45"/>
      <c r="AW23" s="45"/>
      <c r="AX23" s="45"/>
      <c r="AY23" s="45"/>
      <c r="AZ23" s="45"/>
      <c r="BA23" s="45"/>
    </row>
    <row r="24" spans="1:53" x14ac:dyDescent="0.25">
      <c r="A24" s="46" t="str">
        <f t="shared" si="3"/>
        <v/>
      </c>
      <c r="B24" s="46" t="str">
        <f t="shared" si="4"/>
        <v/>
      </c>
      <c r="C24" s="46" t="str">
        <f t="shared" si="1"/>
        <v/>
      </c>
      <c r="D24" s="50" t="str">
        <f>CONCATENATE('Namen deelnemers'!B21," ",'Namen deelnemers'!A21)</f>
        <v>Bruno SCHITTECAT</v>
      </c>
      <c r="E24" s="50"/>
      <c r="F24" s="48"/>
      <c r="H24" s="38" t="s">
        <v>2</v>
      </c>
      <c r="I24" s="38" t="s">
        <v>2</v>
      </c>
      <c r="J24" s="38" t="s">
        <v>2</v>
      </c>
      <c r="AT24" s="45"/>
      <c r="AU24" s="45"/>
      <c r="AV24" s="45"/>
      <c r="AW24" s="45"/>
      <c r="AX24" s="45"/>
      <c r="AY24" s="45"/>
      <c r="AZ24" s="45"/>
      <c r="BA24" s="45"/>
    </row>
    <row r="25" spans="1:53" x14ac:dyDescent="0.25">
      <c r="A25" s="46" t="str">
        <f t="shared" si="3"/>
        <v/>
      </c>
      <c r="B25" s="46" t="str">
        <f t="shared" si="4"/>
        <v/>
      </c>
      <c r="C25" s="46" t="str">
        <f t="shared" si="1"/>
        <v/>
      </c>
      <c r="D25" s="50" t="str">
        <f>CONCATENATE('Namen deelnemers'!B22," ",'Namen deelnemers'!A22)</f>
        <v>Gasparelli SCHOUWAERTS</v>
      </c>
      <c r="E25" s="50"/>
      <c r="F25" s="48"/>
      <c r="G25" s="38" t="s">
        <v>2</v>
      </c>
      <c r="H25" s="38" t="s">
        <v>2</v>
      </c>
      <c r="I25" s="38" t="s">
        <v>2</v>
      </c>
      <c r="J25" t="s">
        <v>2</v>
      </c>
      <c r="K25" t="s">
        <v>2</v>
      </c>
      <c r="AB25"/>
      <c r="AT25" s="45"/>
      <c r="AU25" s="45"/>
      <c r="AV25" s="45"/>
      <c r="AW25" s="45"/>
      <c r="AX25" s="45"/>
      <c r="AY25" s="45"/>
      <c r="AZ25" s="45"/>
      <c r="BA25" s="45"/>
    </row>
    <row r="26" spans="1:53" x14ac:dyDescent="0.25">
      <c r="A26" s="46" t="str">
        <f t="shared" si="3"/>
        <v/>
      </c>
      <c r="B26" s="46" t="str">
        <f t="shared" si="4"/>
        <v/>
      </c>
      <c r="C26" s="46" t="str">
        <f t="shared" si="1"/>
        <v/>
      </c>
      <c r="D26" s="50" t="str">
        <f>CONCATENATE('Namen deelnemers'!B23," ",'Namen deelnemers'!A23)</f>
        <v>Lieven SCHROYEN</v>
      </c>
      <c r="E26" s="50"/>
      <c r="F26" s="48"/>
      <c r="AT26" s="45"/>
      <c r="AU26" s="45"/>
      <c r="AV26" s="45"/>
      <c r="AW26" s="45"/>
      <c r="AX26" s="45"/>
      <c r="AY26" s="45"/>
      <c r="AZ26" s="45"/>
      <c r="BA26" s="45"/>
    </row>
    <row r="27" spans="1:53" x14ac:dyDescent="0.25">
      <c r="A27" s="46"/>
      <c r="B27" s="46"/>
      <c r="C27" s="46"/>
      <c r="D27" s="50" t="str">
        <f>CONCATENATE('Namen deelnemers'!B24," ",'Namen deelnemers'!A24)</f>
        <v>Jeroen SCHROYEN</v>
      </c>
      <c r="E27" s="50"/>
      <c r="F27" s="48"/>
      <c r="AE27" s="38">
        <v>1</v>
      </c>
      <c r="AT27" s="45"/>
      <c r="AU27" s="45"/>
      <c r="AV27" s="45"/>
      <c r="AW27" s="45"/>
      <c r="AX27" s="45"/>
      <c r="AY27" s="45"/>
      <c r="AZ27" s="45"/>
      <c r="BA27" s="45"/>
    </row>
    <row r="28" spans="1:53" x14ac:dyDescent="0.25">
      <c r="A28" s="46" t="str">
        <f t="shared" si="3"/>
        <v/>
      </c>
      <c r="B28" s="46" t="str">
        <f t="shared" si="4"/>
        <v/>
      </c>
      <c r="C28" s="46" t="str">
        <f t="shared" si="1"/>
        <v/>
      </c>
      <c r="D28" s="50" t="str">
        <f>CONCATENATE('Namen deelnemers'!B25," ",'Namen deelnemers'!A25)</f>
        <v>Jeroen STAPPERS</v>
      </c>
      <c r="E28" s="50"/>
      <c r="F28" s="48"/>
      <c r="AT28" s="45"/>
      <c r="AU28" s="45"/>
      <c r="AV28" s="45"/>
      <c r="AW28" s="45"/>
      <c r="AX28" s="45"/>
      <c r="AY28" s="45"/>
      <c r="AZ28" s="45"/>
      <c r="BA28" s="45"/>
    </row>
    <row r="29" spans="1:53" x14ac:dyDescent="0.25">
      <c r="A29" s="46" t="str">
        <f t="shared" si="3"/>
        <v/>
      </c>
      <c r="B29" s="46" t="str">
        <f t="shared" si="4"/>
        <v/>
      </c>
      <c r="C29" s="46" t="str">
        <f t="shared" si="1"/>
        <v/>
      </c>
      <c r="D29" s="50" t="str">
        <f>CONCATENATE('Namen deelnemers'!B26," ",'Namen deelnemers'!A26)</f>
        <v>Ronny STIJLEMAN</v>
      </c>
      <c r="E29" s="50"/>
      <c r="F29" s="48"/>
      <c r="AT29" s="45"/>
      <c r="AU29" s="45"/>
      <c r="AV29" s="45"/>
      <c r="AW29" s="45"/>
      <c r="AX29" s="45"/>
      <c r="AY29" s="45"/>
      <c r="AZ29" s="45"/>
      <c r="BA29" s="45"/>
    </row>
    <row r="30" spans="1:53" x14ac:dyDescent="0.25">
      <c r="A30" s="46" t="str">
        <f t="shared" si="3"/>
        <v/>
      </c>
      <c r="B30" s="46" t="str">
        <f t="shared" si="4"/>
        <v/>
      </c>
      <c r="C30" s="46" t="str">
        <f t="shared" si="1"/>
        <v/>
      </c>
      <c r="D30" s="50" t="str">
        <f>CONCATENATE('Namen deelnemers'!B27," ",'Namen deelnemers'!A27)</f>
        <v>Jack VAN DER POEL</v>
      </c>
      <c r="E30" s="50"/>
      <c r="F30" s="48"/>
      <c r="AT30" s="45"/>
      <c r="AU30" s="45"/>
      <c r="AV30" s="45"/>
      <c r="AW30" s="45"/>
      <c r="AX30" s="45"/>
      <c r="AY30" s="45"/>
      <c r="AZ30" s="45"/>
      <c r="BA30" s="45"/>
    </row>
    <row r="31" spans="1:53" x14ac:dyDescent="0.25">
      <c r="A31" s="46" t="str">
        <f t="shared" si="3"/>
        <v/>
      </c>
      <c r="B31" s="46" t="str">
        <f t="shared" si="4"/>
        <v/>
      </c>
      <c r="C31" s="46" t="str">
        <f t="shared" si="1"/>
        <v/>
      </c>
      <c r="D31" s="50" t="str">
        <f>CONCATENATE('Namen deelnemers'!B28," ",'Namen deelnemers'!A28)</f>
        <v>Lars VAN DER POEL</v>
      </c>
      <c r="E31" s="50"/>
      <c r="F31" s="48"/>
      <c r="AT31" s="45"/>
      <c r="AU31" s="45"/>
      <c r="AV31" s="45"/>
      <c r="AW31" s="45"/>
      <c r="AX31" s="45"/>
      <c r="AY31" s="45"/>
      <c r="AZ31" s="45"/>
      <c r="BA31" s="45"/>
    </row>
    <row r="32" spans="1:53" x14ac:dyDescent="0.25">
      <c r="A32" s="46">
        <f t="shared" si="3"/>
        <v>1</v>
      </c>
      <c r="B32" s="46" t="str">
        <f t="shared" si="4"/>
        <v/>
      </c>
      <c r="C32" s="46" t="str">
        <f t="shared" si="1"/>
        <v/>
      </c>
      <c r="D32" s="50" t="str">
        <f>CONCATENATE('Namen deelnemers'!B29," ",'Namen deelnemers'!A29)</f>
        <v>Erwin VAN EEKELEN</v>
      </c>
      <c r="E32" s="50"/>
      <c r="F32" s="48"/>
      <c r="O32" s="38">
        <v>1</v>
      </c>
      <c r="AT32" s="45"/>
      <c r="AU32" s="45"/>
      <c r="AV32" s="45"/>
      <c r="AW32" s="45"/>
      <c r="AX32" s="45"/>
      <c r="AY32" s="45"/>
      <c r="AZ32" s="45"/>
      <c r="BA32" s="45"/>
    </row>
    <row r="33" spans="1:53" x14ac:dyDescent="0.25">
      <c r="A33" s="46" t="str">
        <f t="shared" si="3"/>
        <v/>
      </c>
      <c r="B33" s="46" t="str">
        <f t="shared" si="4"/>
        <v/>
      </c>
      <c r="C33" s="46" t="str">
        <f t="shared" si="1"/>
        <v/>
      </c>
      <c r="D33" s="50" t="str">
        <f>CONCATENATE('Namen deelnemers'!B30," ",'Namen deelnemers'!A30)</f>
        <v>Witse VAN EEKELEN</v>
      </c>
      <c r="E33" s="50"/>
      <c r="F33" s="48"/>
      <c r="AT33" s="45"/>
      <c r="AU33" s="45"/>
      <c r="AV33" s="45"/>
      <c r="AW33" s="45"/>
      <c r="AX33" s="45"/>
      <c r="AY33" s="45"/>
      <c r="AZ33" s="45"/>
      <c r="BA33" s="45"/>
    </row>
    <row r="34" spans="1:53" x14ac:dyDescent="0.25">
      <c r="A34" s="46" t="str">
        <f t="shared" si="3"/>
        <v/>
      </c>
      <c r="B34" s="46" t="str">
        <f t="shared" si="4"/>
        <v/>
      </c>
      <c r="C34" s="46" t="str">
        <f t="shared" si="1"/>
        <v/>
      </c>
      <c r="D34" s="50" t="str">
        <f>CONCATENATE('Namen deelnemers'!B31," ",'Namen deelnemers'!A31)</f>
        <v>Dirk VAN HOFFELEN</v>
      </c>
      <c r="E34" s="50"/>
      <c r="F34" s="48"/>
      <c r="AT34" s="45"/>
      <c r="AU34" s="45"/>
      <c r="AV34" s="45"/>
      <c r="AW34" s="45"/>
      <c r="AX34" s="45"/>
      <c r="AY34" s="45"/>
      <c r="AZ34" s="45"/>
      <c r="BA34" s="45"/>
    </row>
    <row r="35" spans="1:53" x14ac:dyDescent="0.25">
      <c r="A35" s="46" t="str">
        <f t="shared" si="3"/>
        <v/>
      </c>
      <c r="B35" s="46" t="str">
        <f t="shared" si="4"/>
        <v/>
      </c>
      <c r="C35" s="46" t="str">
        <f t="shared" si="1"/>
        <v/>
      </c>
      <c r="D35" s="50" t="str">
        <f>CONCATENATE('Namen deelnemers'!B33," ",'Namen deelnemers'!A33)</f>
        <v>Marc VAN HOUTVEN</v>
      </c>
      <c r="E35" s="50"/>
      <c r="F35" s="48"/>
      <c r="AT35" s="45"/>
      <c r="AU35" s="45"/>
      <c r="AV35" s="45"/>
      <c r="AW35" s="45"/>
      <c r="AX35" s="45"/>
      <c r="AY35" s="45"/>
      <c r="AZ35" s="45"/>
      <c r="BA35" s="45"/>
    </row>
    <row r="36" spans="1:53" x14ac:dyDescent="0.25">
      <c r="A36" s="46" t="str">
        <f t="shared" si="3"/>
        <v/>
      </c>
      <c r="B36" s="46" t="str">
        <f t="shared" si="4"/>
        <v/>
      </c>
      <c r="C36" s="46" t="str">
        <f t="shared" si="1"/>
        <v/>
      </c>
      <c r="D36" s="50" t="str">
        <f>CONCATENATE('Namen deelnemers'!B34," ",'Namen deelnemers'!A34)</f>
        <v>Paul VAN LOON</v>
      </c>
      <c r="E36" s="50"/>
      <c r="F36" s="48"/>
      <c r="AT36" s="45"/>
      <c r="AU36" s="45"/>
      <c r="AV36" s="45"/>
      <c r="AW36" s="45"/>
      <c r="AX36" s="45"/>
      <c r="AY36" s="45"/>
      <c r="AZ36" s="45"/>
      <c r="BA36" s="45"/>
    </row>
    <row r="37" spans="1:53" x14ac:dyDescent="0.25">
      <c r="A37" s="46" t="str">
        <f t="shared" si="3"/>
        <v/>
      </c>
      <c r="B37" s="46" t="str">
        <f t="shared" si="4"/>
        <v/>
      </c>
      <c r="C37" s="46" t="str">
        <f t="shared" si="1"/>
        <v/>
      </c>
      <c r="D37" s="50" t="str">
        <f>CONCATENATE('Namen deelnemers'!B35," ",'Namen deelnemers'!A35)</f>
        <v>Pol VAN NUETEN</v>
      </c>
      <c r="E37" s="50"/>
      <c r="F37" s="48"/>
      <c r="AT37" s="45"/>
      <c r="AU37" s="45"/>
      <c r="AV37" s="45"/>
      <c r="AW37" s="45"/>
      <c r="AX37" s="45"/>
      <c r="AY37" s="45"/>
      <c r="AZ37" s="45"/>
      <c r="BA37" s="45"/>
    </row>
    <row r="38" spans="1:53" x14ac:dyDescent="0.25">
      <c r="A38" s="46" t="str">
        <f t="shared" ref="A38:A43" si="5">IF(COUNTIF($F38:$AZ38,1)=0,"",COUNTIF($F38:$AZ38,1))</f>
        <v/>
      </c>
      <c r="B38" s="46" t="str">
        <f t="shared" ref="B38:B46" si="6">IF(COUNTIF($F38:$BA38,2)=0,"",COUNTIF($F38:$BA38,2))</f>
        <v/>
      </c>
      <c r="C38" s="46" t="str">
        <f t="shared" ref="C38:C46" si="7">IF(COUNTIF($F38:$BA38,3)=0,"",COUNTIF($F38:$BA38,3))</f>
        <v/>
      </c>
      <c r="D38" s="50"/>
      <c r="E38" s="50"/>
      <c r="F38" s="48"/>
      <c r="AT38" s="45"/>
      <c r="AU38" s="45"/>
      <c r="AV38" s="45"/>
      <c r="AW38" s="45"/>
      <c r="AX38" s="45"/>
      <c r="AY38" s="45"/>
      <c r="AZ38" s="45"/>
      <c r="BA38" s="45"/>
    </row>
    <row r="39" spans="1:53" x14ac:dyDescent="0.25">
      <c r="A39" s="46" t="str">
        <f t="shared" si="5"/>
        <v/>
      </c>
      <c r="B39" s="46" t="str">
        <f t="shared" si="6"/>
        <v/>
      </c>
      <c r="C39" s="46" t="str">
        <f t="shared" si="7"/>
        <v/>
      </c>
      <c r="D39" s="50"/>
      <c r="E39" s="50"/>
      <c r="F39" s="48"/>
      <c r="K39"/>
      <c r="AT39" s="45"/>
      <c r="AU39" s="45"/>
      <c r="AV39" s="45"/>
      <c r="AW39" s="45"/>
      <c r="AX39" s="45"/>
      <c r="AY39" s="45"/>
      <c r="AZ39" s="45"/>
      <c r="BA39" s="45"/>
    </row>
    <row r="40" spans="1:53" x14ac:dyDescent="0.25">
      <c r="A40" s="46" t="str">
        <f t="shared" si="5"/>
        <v/>
      </c>
      <c r="B40" s="46" t="str">
        <f t="shared" si="6"/>
        <v/>
      </c>
      <c r="C40" s="46" t="str">
        <f t="shared" si="7"/>
        <v/>
      </c>
      <c r="D40" s="50"/>
      <c r="E40" s="50"/>
      <c r="F40" s="48"/>
      <c r="K40"/>
      <c r="AT40" s="45"/>
      <c r="AU40" s="45"/>
      <c r="AV40" s="45"/>
      <c r="AW40" s="45"/>
      <c r="AX40" s="45"/>
      <c r="AY40" s="45"/>
      <c r="AZ40" s="45"/>
      <c r="BA40" s="45"/>
    </row>
    <row r="41" spans="1:53" ht="11.25" customHeight="1" x14ac:dyDescent="0.25">
      <c r="A41" s="46" t="str">
        <f t="shared" si="5"/>
        <v/>
      </c>
      <c r="B41" s="46" t="str">
        <f t="shared" si="6"/>
        <v/>
      </c>
      <c r="C41" s="46" t="str">
        <f t="shared" si="7"/>
        <v/>
      </c>
      <c r="D41" s="50"/>
      <c r="E41" s="50"/>
      <c r="F41" s="48"/>
      <c r="AT41" s="45"/>
      <c r="AU41" s="45"/>
      <c r="AV41" s="45"/>
      <c r="AW41" s="45"/>
      <c r="AX41" s="45"/>
      <c r="AY41" s="45"/>
      <c r="AZ41" s="45"/>
      <c r="BA41" s="45"/>
    </row>
    <row r="42" spans="1:53" x14ac:dyDescent="0.25">
      <c r="A42" s="46" t="str">
        <f t="shared" si="5"/>
        <v/>
      </c>
      <c r="B42" s="46" t="str">
        <f t="shared" si="6"/>
        <v/>
      </c>
      <c r="C42" s="46" t="str">
        <f t="shared" si="7"/>
        <v/>
      </c>
      <c r="D42" s="50" t="str">
        <f>IF('2023'!$A43="","",CONCATENATE('2023'!$B43," ",'2023'!$A43))</f>
        <v/>
      </c>
      <c r="E42" s="50"/>
      <c r="F42" s="48"/>
      <c r="AT42" s="45"/>
      <c r="AU42" s="45"/>
      <c r="AV42" s="45"/>
      <c r="AW42" s="45"/>
      <c r="AX42" s="45"/>
      <c r="AY42" s="45"/>
      <c r="AZ42" s="45"/>
      <c r="BA42" s="45"/>
    </row>
    <row r="43" spans="1:53" x14ac:dyDescent="0.25">
      <c r="A43" s="46" t="str">
        <f t="shared" si="5"/>
        <v/>
      </c>
      <c r="B43" s="46" t="str">
        <f t="shared" si="6"/>
        <v/>
      </c>
      <c r="C43" s="46" t="str">
        <f t="shared" si="7"/>
        <v/>
      </c>
      <c r="D43" s="50" t="str">
        <f>IF('2023'!$A44="","",CONCATENATE('2023'!$B44," ",'2023'!$A44))</f>
        <v/>
      </c>
      <c r="E43" s="50"/>
      <c r="F43" s="48"/>
      <c r="AT43" s="45"/>
      <c r="AU43" s="45"/>
      <c r="AV43" s="45"/>
      <c r="AW43" s="45"/>
      <c r="AX43" s="45"/>
      <c r="AY43" s="45"/>
      <c r="AZ43" s="45"/>
      <c r="BA43" s="45"/>
    </row>
    <row r="44" spans="1:53" x14ac:dyDescent="0.25">
      <c r="A44" s="46" t="s">
        <v>2</v>
      </c>
      <c r="B44" s="46" t="str">
        <f t="shared" si="6"/>
        <v/>
      </c>
      <c r="C44" s="46" t="str">
        <f t="shared" si="7"/>
        <v/>
      </c>
      <c r="D44" s="50" t="str">
        <f>IF('2023'!$A45="","",CONCATENATE('2023'!$B45," ",'2023'!$A45))</f>
        <v/>
      </c>
      <c r="E44" s="50"/>
      <c r="F44" s="48"/>
      <c r="AB44"/>
      <c r="AT44" s="45"/>
      <c r="AU44" s="45"/>
      <c r="AV44" s="45"/>
      <c r="AW44" s="45"/>
      <c r="AX44" s="45"/>
      <c r="AY44" s="45"/>
      <c r="AZ44" s="45"/>
      <c r="BA44" s="45"/>
    </row>
    <row r="45" spans="1:53" x14ac:dyDescent="0.25">
      <c r="A45" s="46" t="str">
        <f>IF(COUNTIF($F45:$AZ45,1)=0,"",COUNTIF($F45:$AZ45,1))</f>
        <v/>
      </c>
      <c r="B45" s="46" t="str">
        <f t="shared" si="6"/>
        <v/>
      </c>
      <c r="C45" s="46" t="str">
        <f t="shared" si="7"/>
        <v/>
      </c>
      <c r="D45" s="50" t="str">
        <f>IF('2023'!$A46="","",CONCATENATE('2023'!$B46," ",'2023'!$A46))</f>
        <v/>
      </c>
      <c r="E45" s="50"/>
      <c r="F45" s="48"/>
      <c r="H45" s="38" t="s">
        <v>2</v>
      </c>
      <c r="AT45" s="45"/>
      <c r="AU45" s="45"/>
      <c r="AV45" s="45"/>
      <c r="AW45" s="45"/>
      <c r="AX45" s="45"/>
      <c r="AY45" s="45"/>
      <c r="AZ45" s="45"/>
      <c r="BA45" s="45"/>
    </row>
    <row r="46" spans="1:53" ht="13.8" thickBot="1" x14ac:dyDescent="0.3">
      <c r="A46" s="46" t="str">
        <f>IF(COUNTIF($F46:$AZ46,1)=0,"",COUNTIF($F46:$AZ46,1))</f>
        <v/>
      </c>
      <c r="B46" s="46" t="str">
        <f t="shared" si="6"/>
        <v/>
      </c>
      <c r="C46" s="46" t="str">
        <f t="shared" si="7"/>
        <v/>
      </c>
      <c r="D46" s="50"/>
      <c r="E46" s="58"/>
      <c r="F46" s="48"/>
      <c r="K46"/>
      <c r="AN46"/>
      <c r="AT46" s="45"/>
      <c r="AU46" s="45"/>
      <c r="AV46" s="45"/>
      <c r="AW46" s="45"/>
      <c r="AX46" s="45"/>
      <c r="AY46" s="45"/>
      <c r="AZ46" s="45"/>
      <c r="BA46" s="45"/>
    </row>
    <row r="47" spans="1:53" ht="13.8" thickBot="1" x14ac:dyDescent="0.3">
      <c r="D47" s="50" t="str">
        <f>IF('2023'!$A47="","",CONCATENATE('2023'!$B47," ",'2023'!$A47))</f>
        <v xml:space="preserve"> Adri van der Poel</v>
      </c>
      <c r="E47" s="58"/>
      <c r="F47" s="48"/>
      <c r="AJ47" s="38" t="s">
        <v>2</v>
      </c>
    </row>
    <row r="48" spans="1:53" ht="13.8" thickBot="1" x14ac:dyDescent="0.3">
      <c r="D48" s="50" t="str">
        <f>IF('2023'!$A48="","",CONCATENATE('2023'!$B48," ",'2023'!$A48))</f>
        <v xml:space="preserve"> Rob v Broekhoven</v>
      </c>
      <c r="E48" s="58"/>
      <c r="F48" s="48"/>
    </row>
    <row r="49" spans="4:6" ht="13.8" thickBot="1" x14ac:dyDescent="0.3">
      <c r="D49" s="50" t="str">
        <f>IF('2023'!$A49="","",CONCATENATE('2023'!$B49," ",'2023'!$A49))</f>
        <v xml:space="preserve"> Tom Goveart</v>
      </c>
      <c r="E49" s="58"/>
      <c r="F49" s="48"/>
    </row>
    <row r="50" spans="4:6" ht="13.8" thickBot="1" x14ac:dyDescent="0.3">
      <c r="D50" s="50" t="str">
        <f>IF('2023'!$A50="","",CONCATENATE('2023'!$B50," ",'2023'!$A50))</f>
        <v xml:space="preserve"> David van der Poel</v>
      </c>
      <c r="E50" s="58"/>
      <c r="F50" s="48"/>
    </row>
    <row r="51" spans="4:6" x14ac:dyDescent="0.25">
      <c r="D51" s="50" t="str">
        <f>IF('2023'!$A51="","",CONCATENATE('2023'!$B51," ",'2023'!$A51))</f>
        <v xml:space="preserve"> kirsten Nuyens</v>
      </c>
    </row>
  </sheetData>
  <conditionalFormatting sqref="A7:A46">
    <cfRule type="expression" dxfId="44" priority="41">
      <formula>IF(A7&lt;&gt;"",A7=MAX($A$7:$A$46))</formula>
    </cfRule>
  </conditionalFormatting>
  <conditionalFormatting sqref="B7:B46">
    <cfRule type="expression" dxfId="43" priority="43">
      <formula>IF(B7&lt;&gt;"",B7=MAX($B$7:$B$46))</formula>
    </cfRule>
  </conditionalFormatting>
  <conditionalFormatting sqref="C7:C46">
    <cfRule type="expression" dxfId="42" priority="45">
      <formula>IF(C7&lt;&gt;"",C7=MAX($C$7:$C$46))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76"/>
  <sheetViews>
    <sheetView workbookViewId="0">
      <selection activeCell="A34" sqref="A34"/>
    </sheetView>
  </sheetViews>
  <sheetFormatPr defaultRowHeight="13.2" x14ac:dyDescent="0.25"/>
  <cols>
    <col min="1" max="1" width="16.5546875" bestFit="1" customWidth="1"/>
    <col min="2" max="2" width="9.88671875" bestFit="1" customWidth="1"/>
  </cols>
  <sheetData>
    <row r="3" spans="1:4" x14ac:dyDescent="0.25">
      <c r="A3" s="20" t="s">
        <v>64</v>
      </c>
      <c r="C3" s="20" t="s">
        <v>10</v>
      </c>
      <c r="D3" s="20" t="s">
        <v>65</v>
      </c>
    </row>
    <row r="5" spans="1:4" x14ac:dyDescent="0.25">
      <c r="A5" s="21" t="str">
        <f>'Namen deelnemers'!A1</f>
        <v xml:space="preserve">BAUWENS </v>
      </c>
      <c r="B5" s="21" t="str">
        <f>'Namen deelnemers'!B1</f>
        <v>Steven</v>
      </c>
      <c r="C5" s="21">
        <f>'2023'!C6</f>
        <v>29</v>
      </c>
      <c r="D5" s="22">
        <f>'2023'!D6</f>
        <v>0</v>
      </c>
    </row>
    <row r="6" spans="1:4" x14ac:dyDescent="0.25">
      <c r="A6" s="21" t="str">
        <f>'Namen deelnemers'!A2</f>
        <v>BEREK</v>
      </c>
      <c r="B6" s="21" t="str">
        <f>'Namen deelnemers'!B2</f>
        <v>Bjorn</v>
      </c>
      <c r="C6" s="21">
        <f>'2023'!C7</f>
        <v>29</v>
      </c>
      <c r="D6" s="22">
        <f>'2023'!D7</f>
        <v>0</v>
      </c>
    </row>
    <row r="7" spans="1:4" x14ac:dyDescent="0.25">
      <c r="A7" s="21" t="str">
        <f>'Namen deelnemers'!A3</f>
        <v>BOGAERT</v>
      </c>
      <c r="B7" s="21" t="str">
        <f>'Namen deelnemers'!B3</f>
        <v>Ward</v>
      </c>
      <c r="C7" s="21">
        <f>'2023'!C8</f>
        <v>29</v>
      </c>
      <c r="D7" s="22">
        <f>'2023'!D8</f>
        <v>0</v>
      </c>
    </row>
    <row r="8" spans="1:4" x14ac:dyDescent="0.25">
      <c r="A8" s="21" t="str">
        <f>'Namen deelnemers'!A4</f>
        <v>BROECKHUYSEN</v>
      </c>
      <c r="B8" s="21" t="str">
        <f>'Namen deelnemers'!B4</f>
        <v>Tom</v>
      </c>
      <c r="C8" s="21">
        <f>'2023'!C9</f>
        <v>29</v>
      </c>
      <c r="D8" s="22">
        <f>'2023'!D9</f>
        <v>0</v>
      </c>
    </row>
    <row r="9" spans="1:4" x14ac:dyDescent="0.25">
      <c r="A9" s="21" t="str">
        <f>'Namen deelnemers'!A5</f>
        <v>CLAESSENS</v>
      </c>
      <c r="B9" s="21" t="str">
        <f>'Namen deelnemers'!B5</f>
        <v>Dirk</v>
      </c>
      <c r="C9" s="21">
        <f>'2023'!C10</f>
        <v>24</v>
      </c>
      <c r="D9" s="22">
        <f>'2023'!D10</f>
        <v>165</v>
      </c>
    </row>
    <row r="10" spans="1:4" x14ac:dyDescent="0.25">
      <c r="A10" s="21" t="str">
        <f>'Namen deelnemers'!A6</f>
        <v>COESEMS</v>
      </c>
      <c r="B10" s="21" t="str">
        <f>'Namen deelnemers'!B6</f>
        <v>Sven</v>
      </c>
      <c r="C10" s="21">
        <f>'2023'!C11</f>
        <v>29</v>
      </c>
      <c r="D10" s="22">
        <f>'2023'!D11</f>
        <v>0</v>
      </c>
    </row>
    <row r="11" spans="1:4" x14ac:dyDescent="0.25">
      <c r="A11" s="21" t="str">
        <f>'Namen deelnemers'!A7</f>
        <v>DE SCHUTTER</v>
      </c>
      <c r="B11" s="21" t="str">
        <f>'Namen deelnemers'!B7</f>
        <v>Jef</v>
      </c>
      <c r="C11" s="21">
        <f>'2023'!C12</f>
        <v>11</v>
      </c>
      <c r="D11" s="22">
        <f>'2023'!D12</f>
        <v>1358</v>
      </c>
    </row>
    <row r="12" spans="1:4" x14ac:dyDescent="0.25">
      <c r="A12" s="21" t="str">
        <f>'Namen deelnemers'!A8</f>
        <v>DEROOIJ</v>
      </c>
      <c r="B12" s="21" t="str">
        <f>'Namen deelnemers'!B8</f>
        <v>Thomas</v>
      </c>
      <c r="C12" s="21">
        <f>'2023'!C13</f>
        <v>3</v>
      </c>
      <c r="D12" s="22">
        <f>'2023'!D13</f>
        <v>1813</v>
      </c>
    </row>
    <row r="13" spans="1:4" x14ac:dyDescent="0.25">
      <c r="A13" s="21" t="str">
        <f>'Namen deelnemers'!A9</f>
        <v>DHAEYERE</v>
      </c>
      <c r="B13" s="21" t="str">
        <f>'Namen deelnemers'!B9</f>
        <v>Mick</v>
      </c>
      <c r="C13" s="21">
        <f>'2023'!C14</f>
        <v>13</v>
      </c>
      <c r="D13" s="22">
        <f>'2023'!D14</f>
        <v>903</v>
      </c>
    </row>
    <row r="14" spans="1:4" x14ac:dyDescent="0.25">
      <c r="A14" s="21" t="str">
        <f>'Namen deelnemers'!A10</f>
        <v>DINGEMANS</v>
      </c>
      <c r="B14" s="21" t="str">
        <f>'Namen deelnemers'!B10</f>
        <v>Marc</v>
      </c>
      <c r="C14" s="21">
        <f>'2023'!C15</f>
        <v>29</v>
      </c>
      <c r="D14" s="22">
        <f>'2023'!D15</f>
        <v>0</v>
      </c>
    </row>
    <row r="15" spans="1:4" x14ac:dyDescent="0.25">
      <c r="A15" s="21" t="str">
        <f>'Namen deelnemers'!A11</f>
        <v xml:space="preserve">FIFIELD </v>
      </c>
      <c r="B15" s="21" t="str">
        <f>'Namen deelnemers'!B11</f>
        <v>Jordan</v>
      </c>
      <c r="C15" s="21">
        <f>'2023'!C16</f>
        <v>7</v>
      </c>
      <c r="D15" s="22">
        <f>'2023'!D16</f>
        <v>1515</v>
      </c>
    </row>
    <row r="16" spans="1:4" x14ac:dyDescent="0.25">
      <c r="A16" s="21" t="str">
        <f>'Namen deelnemers'!A12</f>
        <v>FRANCKEN</v>
      </c>
      <c r="B16" s="21" t="str">
        <f>'Namen deelnemers'!B12</f>
        <v>Frank</v>
      </c>
      <c r="C16" s="21">
        <f>'2023'!C17</f>
        <v>5</v>
      </c>
      <c r="D16" s="22">
        <f>'2023'!D17</f>
        <v>1725</v>
      </c>
    </row>
    <row r="17" spans="1:4" x14ac:dyDescent="0.25">
      <c r="A17" s="21" t="str">
        <f>'Namen deelnemers'!A13</f>
        <v>GEERTS</v>
      </c>
      <c r="B17" s="21" t="str">
        <f>'Namen deelnemers'!B13</f>
        <v>Tony</v>
      </c>
      <c r="C17" s="21">
        <f>'2023'!C18</f>
        <v>25</v>
      </c>
      <c r="D17" s="22">
        <f>'2023'!D18</f>
        <v>100</v>
      </c>
    </row>
    <row r="18" spans="1:4" x14ac:dyDescent="0.25">
      <c r="A18" s="21" t="str">
        <f>'Namen deelnemers'!A14</f>
        <v xml:space="preserve">GILLESEN </v>
      </c>
      <c r="B18" s="21" t="str">
        <f>'Namen deelnemers'!B14</f>
        <v>Jamie</v>
      </c>
      <c r="C18" s="21">
        <f>'2023'!C19</f>
        <v>27</v>
      </c>
      <c r="D18" s="22">
        <f>'2023'!D19</f>
        <v>85</v>
      </c>
    </row>
    <row r="19" spans="1:4" x14ac:dyDescent="0.25">
      <c r="A19" s="21" t="str">
        <f>'Namen deelnemers'!A15</f>
        <v>GOVAERTS</v>
      </c>
      <c r="B19" s="21" t="str">
        <f>'Namen deelnemers'!B15</f>
        <v>Jef</v>
      </c>
      <c r="C19" s="21">
        <f>'2023'!C20</f>
        <v>15</v>
      </c>
      <c r="D19" s="22">
        <f>'2023'!D20</f>
        <v>685</v>
      </c>
    </row>
    <row r="20" spans="1:4" x14ac:dyDescent="0.25">
      <c r="A20" s="21" t="str">
        <f>'Namen deelnemers'!A18</f>
        <v>JANSSEN JAN</v>
      </c>
      <c r="B20" s="21" t="str">
        <f>'Namen deelnemers'!B18</f>
        <v>JUNIOR</v>
      </c>
      <c r="C20" s="21">
        <f>'2023'!C21</f>
        <v>21</v>
      </c>
      <c r="D20" s="22">
        <f>'2023'!D21</f>
        <v>225</v>
      </c>
    </row>
    <row r="21" spans="1:4" x14ac:dyDescent="0.25">
      <c r="A21" s="21" t="str">
        <f>'Namen deelnemers'!A19</f>
        <v>JANSSENS</v>
      </c>
      <c r="B21" s="21" t="str">
        <f>'Namen deelnemers'!B19</f>
        <v>Raf</v>
      </c>
      <c r="C21" s="21">
        <f>'2023'!C22</f>
        <v>4</v>
      </c>
      <c r="D21" s="22">
        <f>'2023'!D22</f>
        <v>1755</v>
      </c>
    </row>
    <row r="22" spans="1:4" x14ac:dyDescent="0.25">
      <c r="A22" s="21" t="str">
        <f>'Namen deelnemers'!A20</f>
        <v>ROBYN</v>
      </c>
      <c r="B22" s="21" t="str">
        <f>'Namen deelnemers'!B20</f>
        <v>Sven</v>
      </c>
      <c r="C22" s="21">
        <f>'2023'!C23</f>
        <v>29</v>
      </c>
      <c r="D22" s="22">
        <f>'2023'!D23</f>
        <v>0</v>
      </c>
    </row>
    <row r="23" spans="1:4" x14ac:dyDescent="0.25">
      <c r="A23" s="21" t="str">
        <f>'Namen deelnemers'!A21</f>
        <v>SCHITTECAT</v>
      </c>
      <c r="B23" s="21" t="str">
        <f>'Namen deelnemers'!B21</f>
        <v>Bruno</v>
      </c>
      <c r="C23" s="21">
        <f>'2023'!C24</f>
        <v>16</v>
      </c>
      <c r="D23" s="22">
        <f>'2023'!D24</f>
        <v>640</v>
      </c>
    </row>
    <row r="24" spans="1:4" x14ac:dyDescent="0.25">
      <c r="A24" s="21" t="str">
        <f>'Namen deelnemers'!A22</f>
        <v>SCHOUWAERTS</v>
      </c>
      <c r="B24" s="21" t="str">
        <f>'Namen deelnemers'!B22</f>
        <v>Gasparelli</v>
      </c>
      <c r="C24" s="21">
        <f>'2023'!C25</f>
        <v>22</v>
      </c>
      <c r="D24" s="22">
        <f>'2023'!D25</f>
        <v>200</v>
      </c>
    </row>
    <row r="25" spans="1:4" x14ac:dyDescent="0.25">
      <c r="A25" s="21" t="str">
        <f>'Namen deelnemers'!A23</f>
        <v>SCHROYEN</v>
      </c>
      <c r="B25" s="21" t="str">
        <f>'Namen deelnemers'!B23</f>
        <v>Lieven</v>
      </c>
      <c r="C25" s="21">
        <f>'2023'!C26</f>
        <v>23</v>
      </c>
      <c r="D25" s="22">
        <f>'2023'!D26</f>
        <v>170</v>
      </c>
    </row>
    <row r="26" spans="1:4" x14ac:dyDescent="0.25">
      <c r="A26" s="21" t="str">
        <f>'Namen deelnemers'!A24</f>
        <v>SCHROYEN</v>
      </c>
      <c r="B26" s="21" t="str">
        <f>'Namen deelnemers'!B24</f>
        <v>Jeroen</v>
      </c>
      <c r="C26" s="21">
        <f>'2023'!C27</f>
        <v>1</v>
      </c>
      <c r="D26" s="22">
        <f>'2023'!D27</f>
        <v>2267</v>
      </c>
    </row>
    <row r="27" spans="1:4" x14ac:dyDescent="0.25">
      <c r="A27" s="21" t="str">
        <f>'Namen deelnemers'!A25</f>
        <v>STAPPERS</v>
      </c>
      <c r="B27" s="21" t="str">
        <f>'Namen deelnemers'!B25</f>
        <v>Jeroen</v>
      </c>
      <c r="C27" s="21">
        <f>'2023'!C28</f>
        <v>12</v>
      </c>
      <c r="D27" s="22">
        <f>'2023'!D28</f>
        <v>1336</v>
      </c>
    </row>
    <row r="28" spans="1:4" x14ac:dyDescent="0.25">
      <c r="A28" s="21" t="str">
        <f>'Namen deelnemers'!A26</f>
        <v>STIJLEMAN</v>
      </c>
      <c r="B28" s="21" t="str">
        <f>'Namen deelnemers'!B26</f>
        <v>Ronny</v>
      </c>
      <c r="C28" s="21">
        <f>'2023'!C29</f>
        <v>2</v>
      </c>
      <c r="D28" s="22">
        <f>'2023'!D29</f>
        <v>1957</v>
      </c>
    </row>
    <row r="29" spans="1:4" x14ac:dyDescent="0.25">
      <c r="A29" s="21" t="str">
        <f>'Namen deelnemers'!A28</f>
        <v>VAN DER POEL</v>
      </c>
      <c r="B29" s="21" t="str">
        <f>'Namen deelnemers'!B28</f>
        <v>Lars</v>
      </c>
      <c r="C29" s="21">
        <f>'2023'!C31</f>
        <v>20</v>
      </c>
      <c r="D29" s="22">
        <f>'2023'!D31</f>
        <v>313</v>
      </c>
    </row>
    <row r="30" spans="1:4" x14ac:dyDescent="0.25">
      <c r="A30" s="21" t="str">
        <f>'Namen deelnemers'!A29</f>
        <v>VAN EEKELEN</v>
      </c>
      <c r="B30" s="21" t="str">
        <f>'Namen deelnemers'!B29</f>
        <v>Erwin</v>
      </c>
      <c r="C30" s="21">
        <f>'2023'!C32</f>
        <v>17</v>
      </c>
      <c r="D30" s="22">
        <f>'2023'!D32</f>
        <v>540</v>
      </c>
    </row>
    <row r="31" spans="1:4" x14ac:dyDescent="0.25">
      <c r="A31" s="21" t="str">
        <f>'Namen deelnemers'!A30</f>
        <v>VAN EEKELEN</v>
      </c>
      <c r="B31" s="21" t="str">
        <f>'Namen deelnemers'!B30</f>
        <v>Witse</v>
      </c>
      <c r="C31" s="21">
        <f>'2023'!C33</f>
        <v>27</v>
      </c>
      <c r="D31" s="22">
        <f>'2023'!D33</f>
        <v>85</v>
      </c>
    </row>
    <row r="32" spans="1:4" x14ac:dyDescent="0.25">
      <c r="A32" s="21" t="str">
        <f>'Namen deelnemers'!A31</f>
        <v>VAN HOFFELEN</v>
      </c>
      <c r="B32" s="21" t="str">
        <f>'Namen deelnemers'!B31</f>
        <v>Dirk</v>
      </c>
      <c r="C32" s="21">
        <f>'2023'!C34</f>
        <v>18</v>
      </c>
      <c r="D32" s="22">
        <f>'2023'!D34</f>
        <v>398</v>
      </c>
    </row>
    <row r="33" spans="1:4" x14ac:dyDescent="0.25">
      <c r="A33" s="21" t="s">
        <v>143</v>
      </c>
      <c r="B33" s="21" t="s">
        <v>101</v>
      </c>
      <c r="C33" s="21">
        <f>'2023'!C35</f>
        <v>9</v>
      </c>
      <c r="D33" s="22">
        <f>'2023'!D35</f>
        <v>1408</v>
      </c>
    </row>
    <row r="34" spans="1:4" x14ac:dyDescent="0.25">
      <c r="A34" s="21" t="str">
        <f>'Namen deelnemers'!A33</f>
        <v>VAN HOUTVEN</v>
      </c>
      <c r="B34" s="21" t="str">
        <f>'Namen deelnemers'!B33</f>
        <v>Marc</v>
      </c>
      <c r="C34" s="21">
        <f>'2023'!C38</f>
        <v>19</v>
      </c>
      <c r="D34" s="22">
        <f>'2023'!D38</f>
        <v>363</v>
      </c>
    </row>
    <row r="35" spans="1:4" x14ac:dyDescent="0.25">
      <c r="A35" s="21" t="str">
        <f>'Namen deelnemers'!A35</f>
        <v>VAN NUETEN</v>
      </c>
      <c r="B35" s="21" t="str">
        <f>'Namen deelnemers'!B35</f>
        <v>Pol</v>
      </c>
      <c r="C35" s="21">
        <f>'2023'!C40</f>
        <v>10</v>
      </c>
      <c r="D35" s="22">
        <f>'2023'!D40</f>
        <v>1402</v>
      </c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1"/>
      <c r="B44" s="21"/>
      <c r="C44" s="21"/>
      <c r="D44" s="22"/>
    </row>
    <row r="45" spans="1:4" x14ac:dyDescent="0.25">
      <c r="A45" s="21"/>
      <c r="B45" s="21"/>
      <c r="C45" s="21"/>
      <c r="D45" s="22"/>
    </row>
    <row r="46" spans="1:4" x14ac:dyDescent="0.25">
      <c r="A46" s="21"/>
      <c r="B46" s="21"/>
      <c r="C46" s="21"/>
      <c r="D46" s="22"/>
    </row>
    <row r="47" spans="1:4" x14ac:dyDescent="0.25">
      <c r="A47" s="21"/>
      <c r="B47" s="21"/>
      <c r="C47" s="21"/>
      <c r="D47" s="22"/>
    </row>
    <row r="48" spans="1:4" x14ac:dyDescent="0.25">
      <c r="A48" s="21"/>
      <c r="B48" s="21"/>
      <c r="C48" s="21"/>
      <c r="D48" s="22"/>
    </row>
    <row r="49" spans="1:4" x14ac:dyDescent="0.25">
      <c r="A49" s="21"/>
      <c r="B49" s="21"/>
      <c r="C49" s="21"/>
      <c r="D49" s="22"/>
    </row>
    <row r="50" spans="1:4" x14ac:dyDescent="0.25">
      <c r="A50" s="21"/>
      <c r="B50" s="21"/>
      <c r="C50" s="21"/>
      <c r="D50" s="22"/>
    </row>
    <row r="51" spans="1:4" x14ac:dyDescent="0.25">
      <c r="A51" s="21"/>
      <c r="B51" s="21"/>
      <c r="C51" s="21"/>
      <c r="D51" s="22"/>
    </row>
    <row r="52" spans="1:4" x14ac:dyDescent="0.25">
      <c r="A52" s="21"/>
      <c r="B52" s="21"/>
      <c r="C52" s="21"/>
      <c r="D52" s="22"/>
    </row>
    <row r="53" spans="1:4" x14ac:dyDescent="0.25">
      <c r="A53" s="21"/>
      <c r="B53" s="21"/>
      <c r="C53" s="21"/>
      <c r="D53" s="22"/>
    </row>
    <row r="54" spans="1:4" x14ac:dyDescent="0.25">
      <c r="A54" s="21"/>
      <c r="B54" s="21"/>
      <c r="C54" s="21"/>
      <c r="D54" s="22"/>
    </row>
    <row r="55" spans="1:4" x14ac:dyDescent="0.25">
      <c r="A55" s="21"/>
      <c r="B55" s="21"/>
      <c r="C55" s="21"/>
      <c r="D55" s="22"/>
    </row>
    <row r="56" spans="1:4" x14ac:dyDescent="0.25">
      <c r="A56" s="21"/>
      <c r="B56" s="21"/>
      <c r="C56" s="21"/>
      <c r="D56" s="22"/>
    </row>
    <row r="57" spans="1:4" x14ac:dyDescent="0.25">
      <c r="A57" s="21"/>
      <c r="B57" s="21"/>
      <c r="C57" s="21"/>
      <c r="D57" s="22"/>
    </row>
    <row r="58" spans="1:4" x14ac:dyDescent="0.25">
      <c r="A58" s="21"/>
      <c r="B58" s="21"/>
      <c r="C58" s="21"/>
      <c r="D58" s="22"/>
    </row>
    <row r="59" spans="1:4" x14ac:dyDescent="0.25">
      <c r="A59" s="21"/>
      <c r="B59" s="21"/>
      <c r="C59" s="21"/>
      <c r="D59" s="22"/>
    </row>
    <row r="60" spans="1:4" x14ac:dyDescent="0.25">
      <c r="A60" s="21"/>
      <c r="B60" s="21"/>
      <c r="C60" s="21"/>
      <c r="D60" s="22"/>
    </row>
    <row r="61" spans="1:4" x14ac:dyDescent="0.25">
      <c r="A61" s="21"/>
      <c r="B61" s="21"/>
      <c r="C61" s="21"/>
      <c r="D61" s="22"/>
    </row>
    <row r="62" spans="1:4" x14ac:dyDescent="0.25">
      <c r="A62" s="21"/>
      <c r="B62" s="21"/>
      <c r="C62" s="21"/>
      <c r="D62" s="22"/>
    </row>
    <row r="63" spans="1:4" x14ac:dyDescent="0.25">
      <c r="A63" s="21"/>
      <c r="B63" s="21"/>
      <c r="C63" s="21"/>
      <c r="D63" s="22"/>
    </row>
    <row r="64" spans="1:4" x14ac:dyDescent="0.25">
      <c r="A64" s="21"/>
      <c r="B64" s="21"/>
      <c r="C64" s="21"/>
      <c r="D64" s="22"/>
    </row>
    <row r="65" spans="1:4" x14ac:dyDescent="0.25">
      <c r="A65" s="21"/>
      <c r="B65" s="21"/>
      <c r="C65" s="21"/>
      <c r="D65" s="22"/>
    </row>
    <row r="66" spans="1:4" x14ac:dyDescent="0.25">
      <c r="A66" s="21"/>
      <c r="B66" s="21"/>
      <c r="C66" s="21"/>
      <c r="D66" s="22"/>
    </row>
    <row r="67" spans="1:4" x14ac:dyDescent="0.25">
      <c r="A67" s="21"/>
      <c r="B67" s="21"/>
      <c r="C67" s="21"/>
      <c r="D67" s="22"/>
    </row>
    <row r="68" spans="1:4" x14ac:dyDescent="0.25">
      <c r="A68" s="21"/>
      <c r="B68" s="21"/>
      <c r="C68" s="21"/>
      <c r="D68" s="22"/>
    </row>
    <row r="69" spans="1:4" x14ac:dyDescent="0.25">
      <c r="A69" s="21"/>
      <c r="B69" s="21"/>
      <c r="C69" s="21"/>
      <c r="D69" s="22"/>
    </row>
    <row r="70" spans="1:4" x14ac:dyDescent="0.25">
      <c r="A70" s="21"/>
      <c r="B70" s="21"/>
      <c r="C70" s="21"/>
      <c r="D70" s="22"/>
    </row>
    <row r="71" spans="1:4" x14ac:dyDescent="0.25">
      <c r="A71" s="21"/>
      <c r="B71" s="21"/>
      <c r="C71" s="21"/>
      <c r="D71" s="22"/>
    </row>
    <row r="72" spans="1:4" x14ac:dyDescent="0.25">
      <c r="A72" s="21"/>
      <c r="B72" s="21"/>
      <c r="C72" s="21"/>
      <c r="D72" s="22"/>
    </row>
    <row r="73" spans="1:4" x14ac:dyDescent="0.25">
      <c r="A73" s="21"/>
      <c r="B73" s="21"/>
      <c r="C73" s="21"/>
      <c r="D73" s="22"/>
    </row>
    <row r="74" spans="1:4" x14ac:dyDescent="0.25">
      <c r="A74" s="21"/>
      <c r="B74" s="21"/>
      <c r="C74" s="21"/>
      <c r="D74" s="22"/>
    </row>
    <row r="75" spans="1:4" x14ac:dyDescent="0.25">
      <c r="A75" s="21"/>
      <c r="B75" s="21"/>
      <c r="C75" s="21"/>
      <c r="D75" s="22"/>
    </row>
    <row r="76" spans="1:4" x14ac:dyDescent="0.25">
      <c r="A76" s="21"/>
      <c r="B76" s="21"/>
      <c r="C76" s="21"/>
      <c r="D76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topLeftCell="A17" zoomScalePageLayoutView="60" workbookViewId="0">
      <selection activeCell="A23" sqref="A23"/>
    </sheetView>
  </sheetViews>
  <sheetFormatPr defaultRowHeight="13.2" x14ac:dyDescent="0.25"/>
  <cols>
    <col min="1" max="1" width="25.44140625" customWidth="1"/>
    <col min="2" max="2" width="8.88671875" bestFit="1" customWidth="1"/>
    <col min="3" max="1025" width="9.33203125"/>
  </cols>
  <sheetData>
    <row r="1" spans="1:2" x14ac:dyDescent="0.25">
      <c r="A1" t="s">
        <v>151</v>
      </c>
      <c r="B1" t="s">
        <v>152</v>
      </c>
    </row>
    <row r="2" spans="1:2" x14ac:dyDescent="0.25">
      <c r="A2" t="s">
        <v>66</v>
      </c>
      <c r="B2" t="s">
        <v>160</v>
      </c>
    </row>
    <row r="3" spans="1:2" x14ac:dyDescent="0.25">
      <c r="A3" t="s">
        <v>67</v>
      </c>
      <c r="B3" t="s">
        <v>68</v>
      </c>
    </row>
    <row r="4" spans="1:2" x14ac:dyDescent="0.25">
      <c r="A4" t="s">
        <v>153</v>
      </c>
      <c r="B4" t="s">
        <v>150</v>
      </c>
    </row>
    <row r="5" spans="1:2" x14ac:dyDescent="0.25">
      <c r="A5" t="s">
        <v>69</v>
      </c>
      <c r="B5" t="s">
        <v>70</v>
      </c>
    </row>
    <row r="6" spans="1:2" x14ac:dyDescent="0.25">
      <c r="A6" t="s">
        <v>71</v>
      </c>
      <c r="B6" t="s">
        <v>72</v>
      </c>
    </row>
    <row r="7" spans="1:2" x14ac:dyDescent="0.25">
      <c r="A7" t="s">
        <v>73</v>
      </c>
      <c r="B7" t="s">
        <v>74</v>
      </c>
    </row>
    <row r="8" spans="1:2" x14ac:dyDescent="0.25">
      <c r="A8" t="s">
        <v>158</v>
      </c>
      <c r="B8" t="s">
        <v>159</v>
      </c>
    </row>
    <row r="9" spans="1:2" x14ac:dyDescent="0.25">
      <c r="A9" t="s">
        <v>75</v>
      </c>
      <c r="B9" t="s">
        <v>76</v>
      </c>
    </row>
    <row r="10" spans="1:2" x14ac:dyDescent="0.25">
      <c r="A10" t="s">
        <v>77</v>
      </c>
      <c r="B10" t="s">
        <v>78</v>
      </c>
    </row>
    <row r="11" spans="1:2" x14ac:dyDescent="0.25">
      <c r="A11" t="s">
        <v>154</v>
      </c>
      <c r="B11" t="s">
        <v>155</v>
      </c>
    </row>
    <row r="12" spans="1:2" x14ac:dyDescent="0.25">
      <c r="A12" t="s">
        <v>79</v>
      </c>
      <c r="B12" t="s">
        <v>80</v>
      </c>
    </row>
    <row r="13" spans="1:2" x14ac:dyDescent="0.25">
      <c r="A13" t="s">
        <v>81</v>
      </c>
      <c r="B13" t="s">
        <v>82</v>
      </c>
    </row>
    <row r="14" spans="1:2" x14ac:dyDescent="0.25">
      <c r="A14" t="s">
        <v>157</v>
      </c>
      <c r="B14" t="s">
        <v>156</v>
      </c>
    </row>
    <row r="15" spans="1:2" x14ac:dyDescent="0.25">
      <c r="A15" t="s">
        <v>83</v>
      </c>
      <c r="B15" t="s">
        <v>74</v>
      </c>
    </row>
    <row r="16" spans="1:2" x14ac:dyDescent="0.25">
      <c r="A16" t="s">
        <v>84</v>
      </c>
      <c r="B16" t="s">
        <v>78</v>
      </c>
    </row>
    <row r="17" spans="1:2" x14ac:dyDescent="0.25">
      <c r="A17" t="s">
        <v>84</v>
      </c>
      <c r="B17" t="s">
        <v>85</v>
      </c>
    </row>
    <row r="18" spans="1:2" x14ac:dyDescent="0.25">
      <c r="A18" t="s">
        <v>86</v>
      </c>
      <c r="B18" t="s">
        <v>87</v>
      </c>
    </row>
    <row r="19" spans="1:2" x14ac:dyDescent="0.25">
      <c r="A19" t="s">
        <v>88</v>
      </c>
      <c r="B19" t="s">
        <v>89</v>
      </c>
    </row>
    <row r="20" spans="1:2" x14ac:dyDescent="0.25">
      <c r="A20" t="s">
        <v>90</v>
      </c>
      <c r="B20" t="s">
        <v>72</v>
      </c>
    </row>
    <row r="21" spans="1:2" x14ac:dyDescent="0.25">
      <c r="A21" t="s">
        <v>91</v>
      </c>
      <c r="B21" t="s">
        <v>92</v>
      </c>
    </row>
    <row r="22" spans="1:2" x14ac:dyDescent="0.25">
      <c r="A22" t="s">
        <v>174</v>
      </c>
      <c r="B22" t="s">
        <v>93</v>
      </c>
    </row>
    <row r="23" spans="1:2" x14ac:dyDescent="0.25">
      <c r="A23" t="s">
        <v>94</v>
      </c>
      <c r="B23" t="s">
        <v>95</v>
      </c>
    </row>
    <row r="24" spans="1:2" x14ac:dyDescent="0.25">
      <c r="A24" t="s">
        <v>94</v>
      </c>
      <c r="B24" t="s">
        <v>96</v>
      </c>
    </row>
    <row r="25" spans="1:2" x14ac:dyDescent="0.25">
      <c r="A25" t="s">
        <v>97</v>
      </c>
      <c r="B25" t="s">
        <v>96</v>
      </c>
    </row>
    <row r="26" spans="1:2" x14ac:dyDescent="0.25">
      <c r="A26" t="s">
        <v>98</v>
      </c>
      <c r="B26" t="s">
        <v>99</v>
      </c>
    </row>
    <row r="27" spans="1:2" x14ac:dyDescent="0.25">
      <c r="A27" t="s">
        <v>100</v>
      </c>
      <c r="B27" t="s">
        <v>101</v>
      </c>
    </row>
    <row r="28" spans="1:2" x14ac:dyDescent="0.25">
      <c r="A28" t="s">
        <v>100</v>
      </c>
      <c r="B28" t="s">
        <v>102</v>
      </c>
    </row>
    <row r="29" spans="1:2" x14ac:dyDescent="0.25">
      <c r="A29" t="s">
        <v>103</v>
      </c>
      <c r="B29" t="s">
        <v>104</v>
      </c>
    </row>
    <row r="30" spans="1:2" x14ac:dyDescent="0.25">
      <c r="A30" t="s">
        <v>103</v>
      </c>
      <c r="B30" t="s">
        <v>105</v>
      </c>
    </row>
    <row r="31" spans="1:2" x14ac:dyDescent="0.25">
      <c r="A31" t="s">
        <v>106</v>
      </c>
      <c r="B31" t="s">
        <v>70</v>
      </c>
    </row>
    <row r="32" spans="1:2" x14ac:dyDescent="0.25">
      <c r="A32" t="s">
        <v>107</v>
      </c>
      <c r="B32" t="s">
        <v>108</v>
      </c>
    </row>
    <row r="33" spans="1:2" x14ac:dyDescent="0.25">
      <c r="A33" t="s">
        <v>109</v>
      </c>
      <c r="B33" t="s">
        <v>78</v>
      </c>
    </row>
    <row r="34" spans="1:2" x14ac:dyDescent="0.25">
      <c r="A34" t="s">
        <v>110</v>
      </c>
      <c r="B34" t="s">
        <v>111</v>
      </c>
    </row>
    <row r="35" spans="1:2" x14ac:dyDescent="0.25">
      <c r="A35" t="s">
        <v>112</v>
      </c>
      <c r="B35" t="s">
        <v>113</v>
      </c>
    </row>
    <row r="36" spans="1:2" x14ac:dyDescent="0.25">
      <c r="A36" t="s">
        <v>114</v>
      </c>
      <c r="B36" t="s">
        <v>115</v>
      </c>
    </row>
    <row r="37" spans="1:2" x14ac:dyDescent="0.25">
      <c r="A37" t="s">
        <v>143</v>
      </c>
      <c r="B37" t="s">
        <v>101</v>
      </c>
    </row>
    <row r="38" spans="1:2" x14ac:dyDescent="0.25">
      <c r="A38" t="s">
        <v>116</v>
      </c>
      <c r="B38" t="s">
        <v>117</v>
      </c>
    </row>
    <row r="39" spans="1:2" x14ac:dyDescent="0.25">
      <c r="A39" t="s">
        <v>118</v>
      </c>
      <c r="B39" t="s">
        <v>119</v>
      </c>
    </row>
    <row r="40" spans="1:2" x14ac:dyDescent="0.25">
      <c r="A40" t="s">
        <v>120</v>
      </c>
      <c r="B40" t="s">
        <v>111</v>
      </c>
    </row>
    <row r="41" spans="1:2" x14ac:dyDescent="0.25">
      <c r="A41" t="s">
        <v>143</v>
      </c>
      <c r="B41" t="s">
        <v>162</v>
      </c>
    </row>
    <row r="42" spans="1:2" x14ac:dyDescent="0.25">
      <c r="A42" t="s">
        <v>166</v>
      </c>
      <c r="B42" t="s">
        <v>167</v>
      </c>
    </row>
    <row r="43" spans="1:2" x14ac:dyDescent="0.25">
      <c r="A43" t="s">
        <v>173</v>
      </c>
      <c r="B43" t="s">
        <v>85</v>
      </c>
    </row>
  </sheetData>
  <sortState xmlns:xlrd2="http://schemas.microsoft.com/office/spreadsheetml/2017/richdata2" ref="A1:B40">
    <sortCondition ref="A1:A40"/>
  </sortState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topLeftCell="A7" workbookViewId="0">
      <selection activeCell="I31" sqref="I31"/>
    </sheetView>
  </sheetViews>
  <sheetFormatPr defaultRowHeight="13.2" x14ac:dyDescent="0.25"/>
  <cols>
    <col min="1" max="1" width="28.109375" bestFit="1" customWidth="1"/>
    <col min="2" max="2" width="17.33203125" bestFit="1" customWidth="1"/>
    <col min="3" max="3" width="14" customWidth="1"/>
    <col min="4" max="4" width="2.6640625" customWidth="1"/>
    <col min="6" max="6" width="3" customWidth="1"/>
    <col min="7" max="7" width="1.6640625" customWidth="1"/>
  </cols>
  <sheetData>
    <row r="1" spans="1:8" ht="17.399999999999999" x14ac:dyDescent="0.3">
      <c r="A1" s="26" t="s">
        <v>121</v>
      </c>
      <c r="B1" s="26"/>
      <c r="C1" s="27"/>
      <c r="E1" s="4" t="s">
        <v>122</v>
      </c>
      <c r="F1" s="4"/>
      <c r="G1" s="4" t="s">
        <v>123</v>
      </c>
    </row>
    <row r="2" spans="1:8" ht="17.399999999999999" x14ac:dyDescent="0.3">
      <c r="A2" s="26"/>
      <c r="B2" s="26"/>
      <c r="C2" s="27"/>
      <c r="E2" s="4" t="s">
        <v>124</v>
      </c>
      <c r="F2" s="4"/>
      <c r="G2" s="4" t="s">
        <v>123</v>
      </c>
    </row>
    <row r="3" spans="1:8" ht="13.5" hidden="1" customHeight="1" x14ac:dyDescent="0.3">
      <c r="A3" s="30" t="s">
        <v>15</v>
      </c>
      <c r="B3" s="30" t="s">
        <v>16</v>
      </c>
      <c r="C3" s="31" t="s">
        <v>17</v>
      </c>
      <c r="E3" s="4" t="s">
        <v>125</v>
      </c>
      <c r="F3" s="4">
        <v>1</v>
      </c>
      <c r="G3" s="4" t="s">
        <v>123</v>
      </c>
    </row>
    <row r="4" spans="1:8" x14ac:dyDescent="0.25">
      <c r="A4" s="4" t="str">
        <f>'Namen deelnemers'!A1</f>
        <v xml:space="preserve">BAUWENS </v>
      </c>
      <c r="B4" s="4" t="str">
        <f>'Namen deelnemers'!B1</f>
        <v>Steven</v>
      </c>
      <c r="E4" s="4" t="s">
        <v>126</v>
      </c>
      <c r="F4" s="4">
        <v>1</v>
      </c>
      <c r="G4" s="4" t="s">
        <v>123</v>
      </c>
    </row>
    <row r="5" spans="1:8" x14ac:dyDescent="0.25">
      <c r="A5" s="4" t="str">
        <f>'Namen deelnemers'!A2</f>
        <v>BEREK</v>
      </c>
      <c r="B5" s="4" t="str">
        <f>'Namen deelnemers'!B2</f>
        <v>Bjorn</v>
      </c>
      <c r="E5" s="4" t="s">
        <v>2</v>
      </c>
      <c r="F5">
        <v>2</v>
      </c>
      <c r="G5" s="4" t="s">
        <v>123</v>
      </c>
      <c r="H5" s="4" t="s">
        <v>2</v>
      </c>
    </row>
    <row r="6" spans="1:8" x14ac:dyDescent="0.25">
      <c r="A6" s="4" t="str">
        <f>'Namen deelnemers'!A3</f>
        <v>BOGAERT</v>
      </c>
      <c r="B6" s="4" t="str">
        <f>'Namen deelnemers'!B3</f>
        <v>Ward</v>
      </c>
      <c r="F6" s="4">
        <v>3</v>
      </c>
      <c r="G6" s="4" t="s">
        <v>123</v>
      </c>
    </row>
    <row r="7" spans="1:8" x14ac:dyDescent="0.25">
      <c r="A7" s="4" t="str">
        <f>'Namen deelnemers'!A4</f>
        <v>BROECKHUYSEN</v>
      </c>
      <c r="B7" s="4" t="str">
        <f>'Namen deelnemers'!B4</f>
        <v>Tom</v>
      </c>
      <c r="F7" s="4"/>
      <c r="G7" s="4"/>
    </row>
    <row r="8" spans="1:8" x14ac:dyDescent="0.25">
      <c r="A8" s="4" t="str">
        <f>'Namen deelnemers'!A5</f>
        <v>CLAESSENS</v>
      </c>
      <c r="B8" s="4" t="str">
        <f>'Namen deelnemers'!B5</f>
        <v>Dirk</v>
      </c>
      <c r="F8" s="4"/>
      <c r="G8" s="4"/>
    </row>
    <row r="9" spans="1:8" x14ac:dyDescent="0.25">
      <c r="A9" s="4" t="str">
        <f>'Namen deelnemers'!A6</f>
        <v>COESEMS</v>
      </c>
      <c r="B9" s="4" t="str">
        <f>'Namen deelnemers'!B6</f>
        <v>Sven</v>
      </c>
    </row>
    <row r="10" spans="1:8" x14ac:dyDescent="0.25">
      <c r="A10" s="4" t="str">
        <f>'Namen deelnemers'!A7</f>
        <v>DE SCHUTTER</v>
      </c>
      <c r="B10" s="4" t="str">
        <f>'Namen deelnemers'!B7</f>
        <v>Jef</v>
      </c>
    </row>
    <row r="11" spans="1:8" x14ac:dyDescent="0.25">
      <c r="A11" s="4" t="str">
        <f>'Namen deelnemers'!A8</f>
        <v>DEROOIJ</v>
      </c>
      <c r="B11" s="4" t="str">
        <f>'Namen deelnemers'!B8</f>
        <v>Thomas</v>
      </c>
    </row>
    <row r="12" spans="1:8" x14ac:dyDescent="0.25">
      <c r="A12" s="4" t="str">
        <f>'Namen deelnemers'!A9</f>
        <v>DHAEYERE</v>
      </c>
      <c r="B12" s="4" t="str">
        <f>'Namen deelnemers'!B9</f>
        <v>Mick</v>
      </c>
    </row>
    <row r="13" spans="1:8" x14ac:dyDescent="0.25">
      <c r="A13" s="4" t="str">
        <f>'Namen deelnemers'!A10</f>
        <v>DINGEMANS</v>
      </c>
      <c r="B13" s="4" t="str">
        <f>'Namen deelnemers'!B10</f>
        <v>Marc</v>
      </c>
    </row>
    <row r="14" spans="1:8" ht="13.5" customHeight="1" x14ac:dyDescent="0.25">
      <c r="A14" s="4" t="str">
        <f>'Namen deelnemers'!A11</f>
        <v xml:space="preserve">FIFIELD </v>
      </c>
      <c r="B14" s="4" t="str">
        <f>'Namen deelnemers'!B11</f>
        <v>Jordan</v>
      </c>
    </row>
    <row r="15" spans="1:8" x14ac:dyDescent="0.25">
      <c r="A15" s="4" t="str">
        <f>'Namen deelnemers'!A12</f>
        <v>FRANCKEN</v>
      </c>
      <c r="B15" s="4" t="str">
        <f>'Namen deelnemers'!B12</f>
        <v>Frank</v>
      </c>
    </row>
    <row r="16" spans="1:8" x14ac:dyDescent="0.25">
      <c r="A16" s="4" t="str">
        <f>'Namen deelnemers'!A13</f>
        <v>GEERTS</v>
      </c>
      <c r="B16" s="4" t="str">
        <f>'Namen deelnemers'!B13</f>
        <v>Tony</v>
      </c>
    </row>
    <row r="17" spans="1:2" x14ac:dyDescent="0.25">
      <c r="A17" s="4" t="str">
        <f>'Namen deelnemers'!A14</f>
        <v xml:space="preserve">GILLESEN </v>
      </c>
      <c r="B17" s="4" t="str">
        <f>'Namen deelnemers'!B14</f>
        <v>Jamie</v>
      </c>
    </row>
    <row r="18" spans="1:2" x14ac:dyDescent="0.25">
      <c r="A18" s="4" t="e">
        <f>'Namen deelnemers'!#REF!</f>
        <v>#REF!</v>
      </c>
      <c r="B18" s="4" t="e">
        <f>'Namen deelnemers'!#REF!</f>
        <v>#REF!</v>
      </c>
    </row>
    <row r="19" spans="1:2" x14ac:dyDescent="0.25">
      <c r="A19" s="4" t="e">
        <f>'Namen deelnemers'!#REF!</f>
        <v>#REF!</v>
      </c>
      <c r="B19" s="4" t="e">
        <f>'Namen deelnemers'!#REF!</f>
        <v>#REF!</v>
      </c>
    </row>
    <row r="20" spans="1:2" x14ac:dyDescent="0.25">
      <c r="A20" s="4" t="e">
        <f>'Namen deelnemers'!#REF!</f>
        <v>#REF!</v>
      </c>
      <c r="B20" s="4" t="e">
        <f>'Namen deelnemers'!#REF!</f>
        <v>#REF!</v>
      </c>
    </row>
    <row r="21" spans="1:2" x14ac:dyDescent="0.25">
      <c r="A21" s="4" t="str">
        <f>'Namen deelnemers'!A15</f>
        <v>GOVAERTS</v>
      </c>
      <c r="B21" s="4" t="str">
        <f>'Namen deelnemers'!B15</f>
        <v>Jef</v>
      </c>
    </row>
    <row r="22" spans="1:2" x14ac:dyDescent="0.25">
      <c r="A22" s="4" t="str">
        <f>'Namen deelnemers'!A18</f>
        <v>JANSSEN JAN</v>
      </c>
      <c r="B22" s="4" t="str">
        <f>'Namen deelnemers'!B18</f>
        <v>JUNIOR</v>
      </c>
    </row>
    <row r="23" spans="1:2" x14ac:dyDescent="0.25">
      <c r="A23" s="4" t="str">
        <f>'Namen deelnemers'!A19</f>
        <v>JANSSENS</v>
      </c>
      <c r="B23" s="4" t="str">
        <f>'Namen deelnemers'!B19</f>
        <v>Raf</v>
      </c>
    </row>
    <row r="24" spans="1:2" x14ac:dyDescent="0.25">
      <c r="A24" s="4" t="str">
        <f>'Namen deelnemers'!A20</f>
        <v>ROBYN</v>
      </c>
      <c r="B24" s="4" t="str">
        <f>'Namen deelnemers'!B20</f>
        <v>Sven</v>
      </c>
    </row>
    <row r="25" spans="1:2" x14ac:dyDescent="0.25">
      <c r="A25" s="4" t="str">
        <f>'Namen deelnemers'!A21</f>
        <v>SCHITTECAT</v>
      </c>
      <c r="B25" s="4" t="str">
        <f>'Namen deelnemers'!B21</f>
        <v>Bruno</v>
      </c>
    </row>
    <row r="26" spans="1:2" x14ac:dyDescent="0.25">
      <c r="A26" s="4" t="e">
        <f>'Namen deelnemers'!#REF!</f>
        <v>#REF!</v>
      </c>
      <c r="B26" s="4" t="e">
        <f>'Namen deelnemers'!#REF!</f>
        <v>#REF!</v>
      </c>
    </row>
    <row r="27" spans="1:2" x14ac:dyDescent="0.25">
      <c r="A27" s="4" t="str">
        <f>'Namen deelnemers'!A22</f>
        <v>SCHOUWAERTS</v>
      </c>
      <c r="B27" s="4" t="str">
        <f>'Namen deelnemers'!B22</f>
        <v>Gasparelli</v>
      </c>
    </row>
    <row r="28" spans="1:2" x14ac:dyDescent="0.25">
      <c r="A28" s="4" t="str">
        <f>'Namen deelnemers'!A23</f>
        <v>SCHROYEN</v>
      </c>
      <c r="B28" s="4" t="str">
        <f>'Namen deelnemers'!B23</f>
        <v>Lieven</v>
      </c>
    </row>
    <row r="29" spans="1:2" x14ac:dyDescent="0.25">
      <c r="A29" s="4" t="str">
        <f>'Namen deelnemers'!A24</f>
        <v>SCHROYEN</v>
      </c>
      <c r="B29" s="4" t="str">
        <f>'Namen deelnemers'!B24</f>
        <v>Jeroen</v>
      </c>
    </row>
    <row r="30" spans="1:2" x14ac:dyDescent="0.25">
      <c r="A30" s="4" t="str">
        <f>'Namen deelnemers'!A25</f>
        <v>STAPPERS</v>
      </c>
      <c r="B30" s="4" t="str">
        <f>'Namen deelnemers'!B25</f>
        <v>Jeroen</v>
      </c>
    </row>
    <row r="31" spans="1:2" x14ac:dyDescent="0.25">
      <c r="A31" s="4" t="str">
        <f>'Namen deelnemers'!A26</f>
        <v>STIJLEMAN</v>
      </c>
      <c r="B31" s="4" t="str">
        <f>'Namen deelnemers'!B26</f>
        <v>Ronny</v>
      </c>
    </row>
    <row r="32" spans="1:2" x14ac:dyDescent="0.25">
      <c r="A32" s="4" t="str">
        <f>'Namen deelnemers'!A28</f>
        <v>VAN DER POEL</v>
      </c>
      <c r="B32" s="4" t="str">
        <f>'Namen deelnemers'!B28</f>
        <v>Lars</v>
      </c>
    </row>
    <row r="33" spans="1:2" x14ac:dyDescent="0.25">
      <c r="A33" s="4" t="str">
        <f>'Namen deelnemers'!A29</f>
        <v>VAN EEKELEN</v>
      </c>
      <c r="B33" s="4" t="str">
        <f>'Namen deelnemers'!B29</f>
        <v>Erwin</v>
      </c>
    </row>
    <row r="34" spans="1:2" x14ac:dyDescent="0.25">
      <c r="A34" s="4" t="str">
        <f>'Namen deelnemers'!A30</f>
        <v>VAN EEKELEN</v>
      </c>
      <c r="B34" s="4" t="str">
        <f>'Namen deelnemers'!B30</f>
        <v>Witse</v>
      </c>
    </row>
    <row r="35" spans="1:2" x14ac:dyDescent="0.25">
      <c r="A35" s="4" t="str">
        <f>'Namen deelnemers'!A31</f>
        <v>VAN HOFFELEN</v>
      </c>
      <c r="B35" s="4" t="str">
        <f>'Namen deelnemers'!B31</f>
        <v>Dirk</v>
      </c>
    </row>
    <row r="36" spans="1:2" x14ac:dyDescent="0.25">
      <c r="A36" s="4" t="e">
        <f>'Namen deelnemers'!#REF!</f>
        <v>#REF!</v>
      </c>
      <c r="B36" s="4" t="e">
        <f>'Namen deelnemers'!#REF!</f>
        <v>#REF!</v>
      </c>
    </row>
    <row r="37" spans="1:2" x14ac:dyDescent="0.25">
      <c r="A37" s="4" t="e">
        <f>'Namen deelnemers'!#REF!</f>
        <v>#REF!</v>
      </c>
      <c r="B37" s="4" t="e">
        <f>'Namen deelnemers'!#REF!</f>
        <v>#REF!</v>
      </c>
    </row>
    <row r="38" spans="1:2" x14ac:dyDescent="0.25">
      <c r="A38" s="4" t="str">
        <f>'Namen deelnemers'!A33</f>
        <v>VAN HOUTVEN</v>
      </c>
      <c r="B38" s="4" t="str">
        <f>'Namen deelnemers'!B33</f>
        <v>Marc</v>
      </c>
    </row>
    <row r="39" spans="1:2" x14ac:dyDescent="0.25">
      <c r="A39" s="4" t="str">
        <f>'Namen deelnemers'!A35</f>
        <v>VAN NUETEN</v>
      </c>
      <c r="B39" s="4" t="str">
        <f>'Namen deelnemers'!B35</f>
        <v>Pol</v>
      </c>
    </row>
    <row r="40" spans="1:2" hidden="1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hidden="1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hidden="1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 t="s">
        <v>127</v>
      </c>
      <c r="B66" s="4"/>
    </row>
    <row r="67" spans="1:2" x14ac:dyDescent="0.25">
      <c r="A67" s="4" t="s">
        <v>128</v>
      </c>
      <c r="B67" s="4" t="s">
        <v>129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R 5 r u W I W K w k q l A A A A 9 g A A A B I A H A B D b 2 5 m a W c v U G F j a 2 F n Z S 5 4 b W w g o h g A K K A U A A A A A A A A A A A A A A A A A A A A A A A A A A A A h Y / R C o I w G I V f R X b v N i d R y O + E o r u E I I h u x 1 w 6 0 h l u N t + t i x 6 p V 8 g o q 7 s u z 3 e + i 3 P u 1 x t k Q 1 M H F 9 V Z 3 Z o U R Z i i Q B n Z F t q U K e r d M V y g j M N W y J M o V T D K x i a D L V J U O X d O C P H e Y x / j t i s J o z Q i h 3 y z k 5 V q B P r I + r 8 c a m O d M F I h D v v X G M 5 w F F M 8 Y 3 N M g U w Q c m 2 + A h v 3 P t s f C K u + d n 2 n u K n D 5 R r I F I G 8 P / A H U E s D B B Q A A g A I A E e a 7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m u 5 Y K I p H u A 4 A A A A R A A A A E w A c A E Z v c m 1 1 b G F z L 1 N l Y 3 R p b 2 4 x L m 0 g o h g A K K A U A A A A A A A A A A A A A A A A A A A A A A A A A A A A K 0 5 N L s n M z 1 M I h t C G 1 g B Q S w E C L Q A U A A I A C A B H m u 5 Y h Y r C S q U A A A D 2 A A A A E g A A A A A A A A A A A A A A A A A A A A A A Q 2 9 u Z m l n L 1 B h Y 2 t h Z 2 U u e G 1 s U E s B A i 0 A F A A C A A g A R 5 r u W A / K 6 a u k A A A A 6 Q A A A B M A A A A A A A A A A A A A A A A A 8 Q A A A F t D b 2 5 0 Z W 5 0 X 1 R 5 c G V z X S 5 4 b W x Q S w E C L Q A U A A I A C A B H m u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V R O Q Y V m p 0 O c R F i + L b 8 A X g A A A A A C A A A A A A A Q Z g A A A A E A A C A A A A D x D n C U W d u L Y n y l u A C F I i 3 i M f j 4 v R w N u 9 8 p J f P C P P j / 2 g A A A A A O g A A A A A I A A C A A A A B f z 8 w g / l a A V 3 g 4 a i V W L a G q F w O + s r t g o V A S + d u Q k P Q 4 f l A A A A D i h o C x L l 4 6 S h N s u Q U S 4 6 A w n x / a K r 7 e Y / 1 K i z Z e K l u x V U L P 2 s l q + g W b F X 9 d e s M U B S V F Z 4 b t E l 7 z Z U w I V p 2 u t h 1 8 d U o B 7 W + K h g 2 F 9 o S L 8 b J v X U A A A A A 5 6 c H l c n Z v 0 3 o m Q H k x d s 2 2 / i V / h Q g f D H 6 b D Y e + C w c N l 9 h c 3 m 8 M f b h E 2 r V u O U C 3 A a h z C p g D o x 0 M 6 N T E H w x I S k N f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66B89B7B354499ED2F8D7CF5045C" ma:contentTypeVersion="8" ma:contentTypeDescription="Create a new document." ma:contentTypeScope="" ma:versionID="51dfc437bb467b7750d3af4805b40ee5">
  <xsd:schema xmlns:xsd="http://www.w3.org/2001/XMLSchema" xmlns:xs="http://www.w3.org/2001/XMLSchema" xmlns:p="http://schemas.microsoft.com/office/2006/metadata/properties" xmlns:ns3="b881b1cf-401c-4f67-ad47-6c086b701eb4" targetNamespace="http://schemas.microsoft.com/office/2006/metadata/properties" ma:root="true" ma:fieldsID="5241c92791798ba2aabcdba4057dea1b" ns3:_="">
    <xsd:import namespace="b881b1cf-401c-4f67-ad47-6c086b701e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1b1cf-401c-4f67-ad47-6c086b701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9485F-0D51-4D63-A1F7-CA1B2AC977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D7F8A9-BEEF-4B72-92C0-B29F46D1AD0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1A11047-459E-4EC6-B812-4D564E5623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0504EA-8C22-4A02-A554-E5D9832B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1b1cf-401c-4f67-ad47-6c086b701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Vrij stuk </vt:lpstr>
      <vt:lpstr>werklijst</vt:lpstr>
      <vt:lpstr>Namen deelnemers</vt:lpstr>
      <vt:lpstr>AFDRUKLIJST</vt:lpstr>
      <vt:lpstr>Excel_BuiltIn__FilterDatabase_2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Eekelen Erwin</dc:creator>
  <cp:keywords/>
  <dc:description/>
  <cp:lastModifiedBy>Ingrid Pampel</cp:lastModifiedBy>
  <cp:revision>0</cp:revision>
  <dcterms:created xsi:type="dcterms:W3CDTF">2013-04-03T13:31:59Z</dcterms:created>
  <dcterms:modified xsi:type="dcterms:W3CDTF">2025-05-08T07:20:40Z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0x010100504066B89B7B354499ED2F8D7CF5045C</vt:lpwstr>
  </property>
</Properties>
</file>